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Scheme Register" sheetId="2" state="visible" r:id="rId4"/>
    <sheet name="Purchases" sheetId="3" state="visible" r:id="rId5"/>
    <sheet name="Claims" sheetId="4" state="visible" r:id="rId6"/>
    <sheet name="Settlements" sheetId="5" state="visible" r:id="rId7"/>
    <sheet name="Entitlement" sheetId="6" state="visible" r:id="rId8"/>
    <sheet name="Dashboard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<sst xmlns="http://schemas.openxmlformats.org/spreadsheetml/2006/main" count="193" uniqueCount="148">
  <si>
    <t xml:space="preserve">Company Claim Tracker</t>
  </si>
  <si>
    <t xml:space="preserve">Track what the companies owe you — including the schemes nobody claimed.</t>
  </si>
  <si>
    <t xml:space="preserve">What this does</t>
  </si>
  <si>
    <t xml:space="preserve">Most distributors can tell you which claims are pending. Almost none can tell you what they were</t>
  </si>
  <si>
    <t xml:space="preserve">entitled to and never claimed — because no document was ever created for it. This tracker computes</t>
  </si>
  <si>
    <t xml:space="preserve">entitlement from the scheme terms, so the gap becomes visible.</t>
  </si>
  <si>
    <t xml:space="preserve">How to use it</t>
  </si>
  <si>
    <t xml:space="preserve">1.  Scheme Register — enter every scheme circular the day it arrives. The claim window is the field</t>
  </si>
  <si>
    <t xml:space="preserve">     people skip and the one that costs the most.</t>
  </si>
  <si>
    <t xml:space="preserve">2.  Purchases — paste your purchase register and tag each line with the Scheme ID it qualifies for.</t>
  </si>
  <si>
    <t xml:space="preserve">3.  Claims — log every claim you submit.</t>
  </si>
  <si>
    <t xml:space="preserve">4.  Settlements — log every credit note received and match it to a claim number.</t>
  </si>
  <si>
    <t xml:space="preserve">5.  Entitlement and Dashboard calculate themselves. Do not type in them.</t>
  </si>
  <si>
    <t xml:space="preserve">The three questions this answers</t>
  </si>
  <si>
    <t xml:space="preserve">•  What am I entitled to under live schemes that I have not yet claimed?</t>
  </si>
  <si>
    <t xml:space="preserve">•  What have I claimed that is not yet settled, and how old is it?</t>
  </si>
  <si>
    <t xml:space="preserve">•  What was settled short, and by how much?</t>
  </si>
  <si>
    <t xml:space="preserve">Where a spreadsheet stops</t>
  </si>
  <si>
    <t xml:space="preserve">This handles a few dozen schemes well. It does not version a scheme that changes mid-period, it</t>
  </si>
  <si>
    <t xml:space="preserve">cannot read a scheme circular, and it will not match a credit note that names no scheme. When you</t>
  </si>
  <si>
    <t xml:space="preserve">hit those limits you need a system, not a bigger sheet.</t>
  </si>
  <si>
    <t xml:space="preserve">Assumptions</t>
  </si>
  <si>
    <t xml:space="preserve">•  Rates are applied to purchase VALUE. If a scheme pays on quantity, convert before entering.</t>
  </si>
  <si>
    <t xml:space="preserve">•  Cap of 0 or blank means uncapped.</t>
  </si>
  <si>
    <t xml:space="preserve">•  Claim deadline = period end + claim window days.</t>
  </si>
  <si>
    <t xml:space="preserve">•  Working rows are set to 120 per sheet. Copy formulas down if you need more.</t>
  </si>
  <si>
    <t xml:space="preserve">Blue text = you type here.</t>
  </si>
  <si>
    <t xml:space="preserve">Black text = calculated, do not overwrite.</t>
  </si>
  <si>
    <t xml:space="preserve">Yellow fill = key assumption.</t>
  </si>
  <si>
    <t xml:space="preserve">Italic blue rows are EXAMPLES — delete them before you start.</t>
  </si>
  <si>
    <t xml:space="preserve">Scheme Register</t>
  </si>
  <si>
    <t xml:space="preserve">One row per scheme circular. Enter the day it arrives.</t>
  </si>
  <si>
    <t xml:space="preserve">Scheme ID</t>
  </si>
  <si>
    <t xml:space="preserve">Company</t>
  </si>
  <si>
    <t xml:space="preserve">Scheme name</t>
  </si>
  <si>
    <t xml:space="preserve">Type</t>
  </si>
  <si>
    <t xml:space="preserve">Period start</t>
  </si>
  <si>
    <t xml:space="preserve">Period end</t>
  </si>
  <si>
    <t xml:space="preserve">Basis</t>
  </si>
  <si>
    <t xml:space="preserve">Rate %</t>
  </si>
  <si>
    <t xml:space="preserve">Cap (₹) 0=none</t>
  </si>
  <si>
    <t xml:space="preserve">Claim window (days)</t>
  </si>
  <si>
    <t xml:space="preserve">Claim deadline</t>
  </si>
  <si>
    <t xml:space="preserve">Evidence required</t>
  </si>
  <si>
    <t xml:space="preserve">Status</t>
  </si>
  <si>
    <t xml:space="preserve">SCH-001</t>
  </si>
  <si>
    <t xml:space="preserve">Hindustan Foods Ltd</t>
  </si>
  <si>
    <t xml:space="preserve">Q3 quantity purchase scheme</t>
  </si>
  <si>
    <t xml:space="preserve">QPS</t>
  </si>
  <si>
    <t xml:space="preserve">2026-07-01</t>
  </si>
  <si>
    <t xml:space="preserve">2026-09-30</t>
  </si>
  <si>
    <t xml:space="preserve">Purchase value</t>
  </si>
  <si>
    <t xml:space="preserve">Purchase invoices</t>
  </si>
  <si>
    <t xml:space="preserve">Open</t>
  </si>
  <si>
    <t xml:space="preserve">SCH-002</t>
  </si>
  <si>
    <t xml:space="preserve">Diwali secondary scheme</t>
  </si>
  <si>
    <t xml:space="preserve">Campaign</t>
  </si>
  <si>
    <t xml:space="preserve">2026-09-15</t>
  </si>
  <si>
    <t xml:space="preserve">2026-10-31</t>
  </si>
  <si>
    <t xml:space="preserve">Secondary sales</t>
  </si>
  <si>
    <t xml:space="preserve">Secondary sales report + retailer list</t>
  </si>
  <si>
    <t xml:space="preserve">SCH-003</t>
  </si>
  <si>
    <t xml:space="preserve">Prime Paints Ltd</t>
  </si>
  <si>
    <t xml:space="preserve">Annual turnover discount</t>
  </si>
  <si>
    <t xml:space="preserve">TOD</t>
  </si>
  <si>
    <t xml:space="preserve">2026-04-01</t>
  </si>
  <si>
    <t xml:space="preserve">2027-03-31</t>
  </si>
  <si>
    <t xml:space="preserve">Purchase statement</t>
  </si>
  <si>
    <t xml:space="preserve">Purchases</t>
  </si>
  <si>
    <t xml:space="preserve">Paste your purchase register. Tag each line with the Scheme ID it qualifies for.</t>
  </si>
  <si>
    <t xml:space="preserve">Date</t>
  </si>
  <si>
    <t xml:space="preserve">Invoice no</t>
  </si>
  <si>
    <t xml:space="preserve">SKU</t>
  </si>
  <si>
    <t xml:space="preserve">Qty</t>
  </si>
  <si>
    <t xml:space="preserve">Value (₹)</t>
  </si>
  <si>
    <t xml:space="preserve">2026-07-12</t>
  </si>
  <si>
    <t xml:space="preserve">HF/26-27/1184</t>
  </si>
  <si>
    <t xml:space="preserve">HF-ATTA-10KG</t>
  </si>
  <si>
    <t xml:space="preserve">2026-08-04</t>
  </si>
  <si>
    <t xml:space="preserve">HF/26-27/1391</t>
  </si>
  <si>
    <t xml:space="preserve">2026-09-22</t>
  </si>
  <si>
    <t xml:space="preserve">PP/2627/0842</t>
  </si>
  <si>
    <t xml:space="preserve">PP-EMUL-20L</t>
  </si>
  <si>
    <t xml:space="preserve">2026-09-28</t>
  </si>
  <si>
    <t xml:space="preserve">HF/26-27/1502</t>
  </si>
  <si>
    <t xml:space="preserve">HF-BISC-5KG</t>
  </si>
  <si>
    <t xml:space="preserve">Claims</t>
  </si>
  <si>
    <t xml:space="preserve">Every claim you submit. Status drives the ageing on the dashboard.</t>
  </si>
  <si>
    <t xml:space="preserve">Claim no</t>
  </si>
  <si>
    <t xml:space="preserve">Date submitted</t>
  </si>
  <si>
    <t xml:space="preserve">Amount claimed (₹)</t>
  </si>
  <si>
    <t xml:space="preserve">Acknowledged</t>
  </si>
  <si>
    <t xml:space="preserve">Days outstanding</t>
  </si>
  <si>
    <t xml:space="preserve">Notes</t>
  </si>
  <si>
    <t xml:space="preserve">CLM-0001</t>
  </si>
  <si>
    <t xml:space="preserve">2026-10-08</t>
  </si>
  <si>
    <t xml:space="preserve">Submitted</t>
  </si>
  <si>
    <t xml:space="preserve">2026-10-11</t>
  </si>
  <si>
    <t xml:space="preserve">Q3 QPS, 2 invoices</t>
  </si>
  <si>
    <t xml:space="preserve">CLM-0002</t>
  </si>
  <si>
    <t xml:space="preserve">2026-10-15</t>
  </si>
  <si>
    <t xml:space="preserve">Part settled</t>
  </si>
  <si>
    <t xml:space="preserve">2026-10-16</t>
  </si>
  <si>
    <t xml:space="preserve">Settled ₹8,000 — ₹1,225 short, queried</t>
  </si>
  <si>
    <t xml:space="preserve">Settlements</t>
  </si>
  <si>
    <t xml:space="preserve">Every credit note received. Match it to a claim number.</t>
  </si>
  <si>
    <t xml:space="preserve">Credit note no</t>
  </si>
  <si>
    <t xml:space="preserve">Amount (₹)</t>
  </si>
  <si>
    <t xml:space="preserve">Scheme ID (auto)</t>
  </si>
  <si>
    <t xml:space="preserve">Matched?</t>
  </si>
  <si>
    <t xml:space="preserve">Short by (₹)</t>
  </si>
  <si>
    <t xml:space="preserve">HF/CN/0221</t>
  </si>
  <si>
    <t xml:space="preserve">2026-11-02</t>
  </si>
  <si>
    <t xml:space="preserve">PP/CN/0117</t>
  </si>
  <si>
    <t xml:space="preserve">2026-11-20</t>
  </si>
  <si>
    <t xml:space="preserve">Entitlement</t>
  </si>
  <si>
    <t xml:space="preserve">Calculated. Do not type here. This is the sheet that shows what you never claimed.</t>
  </si>
  <si>
    <t xml:space="preserve">Qualifying purchases (₹)</t>
  </si>
  <si>
    <t xml:space="preserve">Entitlement gross (₹)</t>
  </si>
  <si>
    <t xml:space="preserve">Cap (₹)</t>
  </si>
  <si>
    <t xml:space="preserve">Entitlement capped (₹)</t>
  </si>
  <si>
    <t xml:space="preserve">Claimed (₹)</t>
  </si>
  <si>
    <t xml:space="preserve">Settled (₹)</t>
  </si>
  <si>
    <t xml:space="preserve">Unclaimed gap (₹)</t>
  </si>
  <si>
    <t xml:space="preserve">Days to deadline</t>
  </si>
  <si>
    <t xml:space="preserve">Dashboard</t>
  </si>
  <si>
    <t xml:space="preserve">Read-only. Everything here is calculated from the other sheets.</t>
  </si>
  <si>
    <t xml:space="preserve">MONEY</t>
  </si>
  <si>
    <t xml:space="preserve">ALERTS</t>
  </si>
  <si>
    <t xml:space="preserve">Total entitlement</t>
  </si>
  <si>
    <t xml:space="preserve">Schemes with unclaimed value and deadline inside 15 days</t>
  </si>
  <si>
    <t xml:space="preserve">Total claimed</t>
  </si>
  <si>
    <t xml:space="preserve">Value at risk in those schemes (₹)</t>
  </si>
  <si>
    <t xml:space="preserve">Total settled</t>
  </si>
  <si>
    <t xml:space="preserve">Schemes already past deadline with unclaimed value</t>
  </si>
  <si>
    <t xml:space="preserve">Unclaimed gap — never claimed</t>
  </si>
  <si>
    <t xml:space="preserve">Value already lost to expired windows (₹)</t>
  </si>
  <si>
    <t xml:space="preserve">Claimed but not settled</t>
  </si>
  <si>
    <t xml:space="preserve">Credit notes received but unmatched</t>
  </si>
  <si>
    <t xml:space="preserve">Settled short of claim</t>
  </si>
  <si>
    <t xml:space="preserve">Recovery rate (settled / entitled)</t>
  </si>
  <si>
    <t xml:space="preserve">The alert that pays for this sheet is the first one. An entitlement that expires unclaimed has no recovery route.</t>
  </si>
  <si>
    <t xml:space="preserve">AGEING OF UNSETTLED CLAIMS</t>
  </si>
  <si>
    <t xml:space="preserve">Alerts recalculate from TODAY(). Reopen the file to refresh.</t>
  </si>
  <si>
    <t xml:space="preserve">0 – 30 days</t>
  </si>
  <si>
    <t xml:space="preserve">31 – 60 days</t>
  </si>
  <si>
    <t xml:space="preserve">61 – 90 days</t>
  </si>
  <si>
    <t xml:space="preserve">Over 90 days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</si>
</sst>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-mmm\-yyyy"/>
    <numFmt numFmtId="166" formatCode="0.00%"/>
    <numFmt numFmtId="167" formatCode="\₹#,##0;&quot;(₹&quot;#,##0\);\-"/>
    <numFmt numFmtId="168" formatCode="#,##0;\(#,##0\);\-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766E"/>
      <name val="Arial"/>
      <family val="0"/>
      <charset val="1"/>
    </font>
    <font>
      <i val="true"/>
      <sz val="10"/>
      <color rgb="FF5A6B68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0000FF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9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F766E"/>
      <name val="Arial"/>
      <family val="0"/>
      <charset val="1"/>
    </font>
    <font>
      <b val="true"/>
      <sz val="10"/>
      <color rgb="FFA3541B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F766E"/>
        <bgColor rgb="FF008080"/>
      </patternFill>
    </fill>
    <fill>
      <patternFill patternType="solid">
        <fgColor rgb="FFEFF3F1"/>
        <bgColor rgb="FFFFFFFF"/>
      </patternFill>
    </fill>
    <fill>
      <patternFill patternType="solid">
        <fgColor rgb="FFFFF6CC"/>
        <bgColor rgb="FFEFF3F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E4E2"/>
      </left>
      <right style="thin">
        <color rgb="FFDDE4E2"/>
      </right>
      <top style="thin">
        <color rgb="FFDDE4E2"/>
      </top>
      <bottom style="thin">
        <color rgb="FFDDE4E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766E"/>
      <rgbColor rgb="FFC0C0C0"/>
      <rgbColor rgb="FF808080"/>
      <rgbColor rgb="FF9999FF"/>
      <rgbColor rgb="FF993366"/>
      <rgbColor rgb="FFFFF6CC"/>
      <rgbColor rgb="FFEFF3F1"/>
      <rgbColor rgb="FF660066"/>
      <rgbColor rgb="FFFF8080"/>
      <rgbColor rgb="FF0066CC"/>
      <rgbColor rgb="FFDDE4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B68"/>
      <rgbColor rgb="FF969696"/>
      <rgbColor rgb="FF003366"/>
      <rgbColor rgb="FF339966"/>
      <rgbColor rgb="FF003300"/>
      <rgbColor rgb="FF333300"/>
      <rgbColor rgb="FFA3541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/>
    </row>
    <row r="5" customFormat="false" ht="15" hidden="false" customHeight="false" outlineLevel="0" collapsed="false">
      <c r="A5" s="4" t="s">
        <v>2</v>
      </c>
    </row>
    <row r="6" customFormat="false" ht="15" hidden="false" customHeight="false" outlineLevel="0" collapsed="false">
      <c r="A6" s="3" t="s">
        <v>3</v>
      </c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3" t="s">
        <v>5</v>
      </c>
    </row>
    <row r="9" customFormat="false" ht="15" hidden="false" customHeight="false" outlineLevel="0" collapsed="false">
      <c r="A9" s="3"/>
    </row>
    <row r="10" customFormat="false" ht="15" hidden="false" customHeight="false" outlineLevel="0" collapsed="false">
      <c r="A10" s="4" t="s">
        <v>6</v>
      </c>
    </row>
    <row r="11" customFormat="false" ht="15" hidden="false" customHeight="false" outlineLevel="0" collapsed="false">
      <c r="A11" s="3" t="s">
        <v>7</v>
      </c>
    </row>
    <row r="12" customFormat="false" ht="15" hidden="false" customHeight="false" outlineLevel="0" collapsed="false">
      <c r="A12" s="3" t="s">
        <v>8</v>
      </c>
    </row>
    <row r="13" customFormat="false" ht="15" hidden="false" customHeight="false" outlineLevel="0" collapsed="false">
      <c r="A13" s="3" t="s">
        <v>9</v>
      </c>
    </row>
    <row r="14" customFormat="false" ht="15" hidden="false" customHeight="false" outlineLevel="0" collapsed="false">
      <c r="A14" s="3" t="s">
        <v>10</v>
      </c>
    </row>
    <row r="15" customFormat="false" ht="1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3" t="s">
        <v>12</v>
      </c>
    </row>
    <row r="17" customFormat="false" ht="15" hidden="false" customHeight="false" outlineLevel="0" collapsed="false">
      <c r="A17" s="3"/>
    </row>
    <row r="18" customFormat="false" ht="15" hidden="false" customHeight="false" outlineLevel="0" collapsed="false">
      <c r="A18" s="4" t="s">
        <v>13</v>
      </c>
    </row>
    <row r="19" customFormat="false" ht="15" hidden="false" customHeight="false" outlineLevel="0" collapsed="false">
      <c r="A19" s="3" t="s">
        <v>14</v>
      </c>
    </row>
    <row r="20" customFormat="false" ht="15" hidden="false" customHeight="false" outlineLevel="0" collapsed="false">
      <c r="A20" s="3" t="s">
        <v>15</v>
      </c>
    </row>
    <row r="21" customFormat="false" ht="15" hidden="false" customHeight="false" outlineLevel="0" collapsed="false">
      <c r="A21" s="3" t="s">
        <v>16</v>
      </c>
    </row>
    <row r="22" customFormat="false" ht="15" hidden="false" customHeight="false" outlineLevel="0" collapsed="false">
      <c r="A22" s="3"/>
    </row>
    <row r="23" customFormat="false" ht="15" hidden="false" customHeight="false" outlineLevel="0" collapsed="false">
      <c r="A23" s="4" t="s">
        <v>17</v>
      </c>
    </row>
    <row r="24" customFormat="false" ht="15" hidden="false" customHeight="false" outlineLevel="0" collapsed="false">
      <c r="A24" s="3" t="s">
        <v>18</v>
      </c>
    </row>
    <row r="25" customFormat="false" ht="15" hidden="false" customHeight="false" outlineLevel="0" collapsed="false">
      <c r="A25" s="3" t="s">
        <v>19</v>
      </c>
    </row>
    <row r="26" customFormat="false" ht="15" hidden="false" customHeight="false" outlineLevel="0" collapsed="false">
      <c r="A26" s="3" t="s">
        <v>20</v>
      </c>
    </row>
    <row r="27" customFormat="false" ht="15" hidden="false" customHeight="false" outlineLevel="0" collapsed="false">
      <c r="A27" s="3"/>
    </row>
    <row r="28" customFormat="false" ht="15" hidden="false" customHeight="false" outlineLevel="0" collapsed="false">
      <c r="A28" s="4" t="s">
        <v>21</v>
      </c>
    </row>
    <row r="29" customFormat="false" ht="15" hidden="false" customHeight="false" outlineLevel="0" collapsed="false">
      <c r="A29" s="3" t="s">
        <v>22</v>
      </c>
    </row>
    <row r="30" customFormat="false" ht="15" hidden="false" customHeight="false" outlineLevel="0" collapsed="false">
      <c r="A30" s="3" t="s">
        <v>23</v>
      </c>
    </row>
    <row r="31" customFormat="false" ht="15" hidden="false" customHeight="false" outlineLevel="0" collapsed="false">
      <c r="A31" s="3" t="s">
        <v>24</v>
      </c>
    </row>
    <row r="32" customFormat="false" ht="15" hidden="false" customHeight="false" outlineLevel="0" collapsed="false">
      <c r="A32" s="3" t="s">
        <v>25</v>
      </c>
    </row>
    <row r="34" customFormat="false" ht="15" hidden="false" customHeight="false" outlineLevel="0" collapsed="false">
      <c r="A34" s="5" t="s">
        <v>26</v>
      </c>
    </row>
    <row r="35" customFormat="false" ht="15" hidden="false" customHeight="false" outlineLevel="0" collapsed="false">
      <c r="A35" s="6" t="s">
        <v>27</v>
      </c>
    </row>
    <row r="36" customFormat="false" ht="15" hidden="false" customHeight="false" outlineLevel="0" collapsed="false">
      <c r="A36" s="6" t="s">
        <v>28</v>
      </c>
    </row>
    <row r="37" customFormat="false" ht="15" hidden="false" customHeight="false" outlineLevel="0" collapsed="false">
      <c r="A37" s="7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0"/>
    <col collapsed="false" customWidth="true" hidden="false" outlineLevel="0" max="3" min="3" style="0" width="26"/>
    <col collapsed="false" customWidth="true" hidden="false" outlineLevel="0" max="4" min="4" style="0" width="14"/>
    <col collapsed="false" customWidth="true" hidden="false" outlineLevel="0" max="6" min="5" style="0" width="13"/>
    <col collapsed="false" customWidth="true" hidden="false" outlineLevel="0" max="7" min="7" style="0" width="14"/>
    <col collapsed="false" customWidth="true" hidden="false" outlineLevel="0" max="8" min="8" style="0" width="9"/>
    <col collapsed="false" customWidth="true" hidden="false" outlineLevel="0" max="9" min="9" style="0" width="15"/>
    <col collapsed="false" customWidth="true" hidden="false" outlineLevel="0" max="11" min="10" style="0" width="14"/>
    <col collapsed="false" customWidth="true" hidden="false" outlineLevel="0" max="12" min="12" style="0" width="30"/>
    <col collapsed="false" customWidth="true" hidden="false" outlineLevel="0" max="13" min="13" style="0" width="12"/>
  </cols>
  <sheetData>
    <row r="1" customFormat="false" ht="17.35" hidden="false" customHeight="false" outlineLevel="0" collapsed="false">
      <c r="A1" s="1" t="s">
        <v>30</v>
      </c>
    </row>
    <row r="2" customFormat="false" ht="15" hidden="false" customHeight="false" outlineLevel="0" collapsed="false">
      <c r="A2" s="2" t="s">
        <v>31</v>
      </c>
    </row>
    <row r="4" customFormat="false" ht="30" hidden="false" customHeight="true" outlineLevel="0" collapsed="false">
      <c r="A4" s="8" t="s">
        <v>32</v>
      </c>
      <c r="B4" s="8" t="s">
        <v>33</v>
      </c>
      <c r="C4" s="8" t="s">
        <v>34</v>
      </c>
      <c r="D4" s="8" t="s">
        <v>35</v>
      </c>
      <c r="E4" s="8" t="s">
        <v>36</v>
      </c>
      <c r="F4" s="8" t="s">
        <v>37</v>
      </c>
      <c r="G4" s="8" t="s">
        <v>38</v>
      </c>
      <c r="H4" s="8" t="s">
        <v>39</v>
      </c>
      <c r="I4" s="8" t="s">
        <v>40</v>
      </c>
      <c r="J4" s="8" t="s">
        <v>41</v>
      </c>
      <c r="K4" s="8" t="s">
        <v>42</v>
      </c>
      <c r="L4" s="8" t="s">
        <v>43</v>
      </c>
      <c r="M4" s="8" t="s">
        <v>44</v>
      </c>
    </row>
    <row r="5" customFormat="false" ht="15" hidden="false" customHeight="false" outlineLevel="0" collapsed="false">
      <c r="A5" s="9" t="s">
        <v>45</v>
      </c>
      <c r="B5" s="9" t="s">
        <v>46</v>
      </c>
      <c r="C5" s="9" t="s">
        <v>47</v>
      </c>
      <c r="D5" s="9" t="s">
        <v>48</v>
      </c>
      <c r="E5" s="10" t="s">
        <v>49</v>
      </c>
      <c r="F5" s="10" t="s">
        <v>50</v>
      </c>
      <c r="G5" s="9" t="s">
        <v>51</v>
      </c>
      <c r="H5" s="11" t="n">
        <v>0.02</v>
      </c>
      <c r="I5" s="12" t="n">
        <v>500000</v>
      </c>
      <c r="J5" s="9" t="n">
        <v>30</v>
      </c>
      <c r="K5" s="13" t="n">
        <f aca="false">IF(F5="","",F5+J5)</f>
        <v>46325</v>
      </c>
      <c r="L5" s="9" t="s">
        <v>52</v>
      </c>
      <c r="M5" s="9" t="s">
        <v>53</v>
      </c>
    </row>
    <row r="6" customFormat="false" ht="15" hidden="false" customHeight="false" outlineLevel="0" collapsed="false">
      <c r="A6" s="9" t="s">
        <v>54</v>
      </c>
      <c r="B6" s="9" t="s">
        <v>46</v>
      </c>
      <c r="C6" s="9" t="s">
        <v>55</v>
      </c>
      <c r="D6" s="9" t="s">
        <v>56</v>
      </c>
      <c r="E6" s="10" t="s">
        <v>57</v>
      </c>
      <c r="F6" s="10" t="s">
        <v>58</v>
      </c>
      <c r="G6" s="9" t="s">
        <v>59</v>
      </c>
      <c r="H6" s="11" t="n">
        <v>0.035</v>
      </c>
      <c r="I6" s="12" t="n">
        <v>0</v>
      </c>
      <c r="J6" s="9" t="n">
        <v>21</v>
      </c>
      <c r="K6" s="13" t="n">
        <f aca="false">IF(F6="","",F6+J6)</f>
        <v>46347</v>
      </c>
      <c r="L6" s="9" t="s">
        <v>60</v>
      </c>
      <c r="M6" s="9" t="s">
        <v>53</v>
      </c>
    </row>
    <row r="7" customFormat="false" ht="15" hidden="false" customHeight="false" outlineLevel="0" collapsed="false">
      <c r="A7" s="9" t="s">
        <v>61</v>
      </c>
      <c r="B7" s="9" t="s">
        <v>62</v>
      </c>
      <c r="C7" s="9" t="s">
        <v>63</v>
      </c>
      <c r="D7" s="9" t="s">
        <v>64</v>
      </c>
      <c r="E7" s="10" t="s">
        <v>65</v>
      </c>
      <c r="F7" s="10" t="s">
        <v>66</v>
      </c>
      <c r="G7" s="9" t="s">
        <v>51</v>
      </c>
      <c r="H7" s="11" t="n">
        <v>0.015</v>
      </c>
      <c r="I7" s="12" t="n">
        <v>0</v>
      </c>
      <c r="J7" s="9" t="n">
        <v>45</v>
      </c>
      <c r="K7" s="13" t="n">
        <f aca="false">IF(F7="","",F7+J7)</f>
        <v>46522</v>
      </c>
      <c r="L7" s="9" t="s">
        <v>67</v>
      </c>
      <c r="M7" s="9" t="s">
        <v>53</v>
      </c>
    </row>
    <row r="8" customFormat="false" ht="15" hidden="false" customHeight="false" outlineLevel="0" collapsed="false">
      <c r="A8" s="14"/>
      <c r="B8" s="14"/>
      <c r="C8" s="14"/>
      <c r="D8" s="14"/>
      <c r="E8" s="15"/>
      <c r="F8" s="15"/>
      <c r="G8" s="14"/>
      <c r="H8" s="16"/>
      <c r="I8" s="17"/>
      <c r="J8" s="14"/>
      <c r="K8" s="13" t="str">
        <f aca="false">IF(F8="","",F8+J8)</f>
        <v/>
      </c>
      <c r="L8" s="14"/>
      <c r="M8" s="14"/>
    </row>
    <row r="9" customFormat="false" ht="15" hidden="false" customHeight="false" outlineLevel="0" collapsed="false">
      <c r="A9" s="14"/>
      <c r="B9" s="14"/>
      <c r="C9" s="14"/>
      <c r="D9" s="14"/>
      <c r="E9" s="15"/>
      <c r="F9" s="15"/>
      <c r="G9" s="14"/>
      <c r="H9" s="16"/>
      <c r="I9" s="17"/>
      <c r="J9" s="14"/>
      <c r="K9" s="13" t="str">
        <f aca="false">IF(F9="","",F9+J9)</f>
        <v/>
      </c>
      <c r="L9" s="14"/>
      <c r="M9" s="14"/>
    </row>
    <row r="10" customFormat="false" ht="15" hidden="false" customHeight="false" outlineLevel="0" collapsed="false">
      <c r="A10" s="14"/>
      <c r="B10" s="14"/>
      <c r="C10" s="14"/>
      <c r="D10" s="14"/>
      <c r="E10" s="15"/>
      <c r="F10" s="15"/>
      <c r="G10" s="14"/>
      <c r="H10" s="16"/>
      <c r="I10" s="17"/>
      <c r="J10" s="14"/>
      <c r="K10" s="13" t="str">
        <f aca="false">IF(F10="","",F10+J10)</f>
        <v/>
      </c>
      <c r="L10" s="14"/>
      <c r="M10" s="14"/>
    </row>
    <row r="11" customFormat="false" ht="15" hidden="false" customHeight="false" outlineLevel="0" collapsed="false">
      <c r="A11" s="14"/>
      <c r="B11" s="14"/>
      <c r="C11" s="14"/>
      <c r="D11" s="14"/>
      <c r="E11" s="15"/>
      <c r="F11" s="15"/>
      <c r="G11" s="14"/>
      <c r="H11" s="16"/>
      <c r="I11" s="17"/>
      <c r="J11" s="14"/>
      <c r="K11" s="13" t="str">
        <f aca="false">IF(F11="","",F11+J11)</f>
        <v/>
      </c>
      <c r="L11" s="14"/>
      <c r="M11" s="14"/>
    </row>
    <row r="12" customFormat="false" ht="15" hidden="false" customHeight="false" outlineLevel="0" collapsed="false">
      <c r="A12" s="14"/>
      <c r="B12" s="14"/>
      <c r="C12" s="14"/>
      <c r="D12" s="14"/>
      <c r="E12" s="15"/>
      <c r="F12" s="15"/>
      <c r="G12" s="14"/>
      <c r="H12" s="16"/>
      <c r="I12" s="17"/>
      <c r="J12" s="14"/>
      <c r="K12" s="13" t="str">
        <f aca="false">IF(F12="","",F12+J12)</f>
        <v/>
      </c>
      <c r="L12" s="14"/>
      <c r="M12" s="14"/>
    </row>
    <row r="13" customFormat="false" ht="15" hidden="false" customHeight="false" outlineLevel="0" collapsed="false">
      <c r="A13" s="14"/>
      <c r="B13" s="14"/>
      <c r="C13" s="14"/>
      <c r="D13" s="14"/>
      <c r="E13" s="15"/>
      <c r="F13" s="15"/>
      <c r="G13" s="14"/>
      <c r="H13" s="16"/>
      <c r="I13" s="17"/>
      <c r="J13" s="14"/>
      <c r="K13" s="13" t="str">
        <f aca="false">IF(F13="","",F13+J13)</f>
        <v/>
      </c>
      <c r="L13" s="14"/>
      <c r="M13" s="14"/>
    </row>
    <row r="14" customFormat="false" ht="15" hidden="false" customHeight="false" outlineLevel="0" collapsed="false">
      <c r="A14" s="14"/>
      <c r="B14" s="14"/>
      <c r="C14" s="14"/>
      <c r="D14" s="14"/>
      <c r="E14" s="15"/>
      <c r="F14" s="15"/>
      <c r="G14" s="14"/>
      <c r="H14" s="16"/>
      <c r="I14" s="17"/>
      <c r="J14" s="14"/>
      <c r="K14" s="13" t="str">
        <f aca="false">IF(F14="","",F14+J14)</f>
        <v/>
      </c>
      <c r="L14" s="14"/>
      <c r="M14" s="14"/>
    </row>
    <row r="15" customFormat="false" ht="15" hidden="false" customHeight="false" outlineLevel="0" collapsed="false">
      <c r="A15" s="14"/>
      <c r="B15" s="14"/>
      <c r="C15" s="14"/>
      <c r="D15" s="14"/>
      <c r="E15" s="15"/>
      <c r="F15" s="15"/>
      <c r="G15" s="14"/>
      <c r="H15" s="16"/>
      <c r="I15" s="17"/>
      <c r="J15" s="14"/>
      <c r="K15" s="13" t="str">
        <f aca="false">IF(F15="","",F15+J15)</f>
        <v/>
      </c>
      <c r="L15" s="14"/>
      <c r="M15" s="14"/>
    </row>
    <row r="16" customFormat="false" ht="15" hidden="false" customHeight="false" outlineLevel="0" collapsed="false">
      <c r="A16" s="14"/>
      <c r="B16" s="14"/>
      <c r="C16" s="14"/>
      <c r="D16" s="14"/>
      <c r="E16" s="15"/>
      <c r="F16" s="15"/>
      <c r="G16" s="14"/>
      <c r="H16" s="16"/>
      <c r="I16" s="17"/>
      <c r="J16" s="14"/>
      <c r="K16" s="13" t="str">
        <f aca="false">IF(F16="","",F16+J16)</f>
        <v/>
      </c>
      <c r="L16" s="14"/>
      <c r="M16" s="14"/>
    </row>
    <row r="17" customFormat="false" ht="15" hidden="false" customHeight="false" outlineLevel="0" collapsed="false">
      <c r="A17" s="14"/>
      <c r="B17" s="14"/>
      <c r="C17" s="14"/>
      <c r="D17" s="14"/>
      <c r="E17" s="15"/>
      <c r="F17" s="15"/>
      <c r="G17" s="14"/>
      <c r="H17" s="16"/>
      <c r="I17" s="17"/>
      <c r="J17" s="14"/>
      <c r="K17" s="13" t="str">
        <f aca="false">IF(F17="","",F17+J17)</f>
        <v/>
      </c>
      <c r="L17" s="14"/>
      <c r="M17" s="14"/>
    </row>
    <row r="18" customFormat="false" ht="15" hidden="false" customHeight="false" outlineLevel="0" collapsed="false">
      <c r="A18" s="14"/>
      <c r="B18" s="14"/>
      <c r="C18" s="14"/>
      <c r="D18" s="14"/>
      <c r="E18" s="15"/>
      <c r="F18" s="15"/>
      <c r="G18" s="14"/>
      <c r="H18" s="16"/>
      <c r="I18" s="17"/>
      <c r="J18" s="14"/>
      <c r="K18" s="13" t="str">
        <f aca="false">IF(F18="","",F18+J18)</f>
        <v/>
      </c>
      <c r="L18" s="14"/>
      <c r="M18" s="14"/>
    </row>
    <row r="19" customFormat="false" ht="15" hidden="false" customHeight="false" outlineLevel="0" collapsed="false">
      <c r="A19" s="14"/>
      <c r="B19" s="14"/>
      <c r="C19" s="14"/>
      <c r="D19" s="14"/>
      <c r="E19" s="15"/>
      <c r="F19" s="15"/>
      <c r="G19" s="14"/>
      <c r="H19" s="16"/>
      <c r="I19" s="17"/>
      <c r="J19" s="14"/>
      <c r="K19" s="13" t="str">
        <f aca="false">IF(F19="","",F19+J19)</f>
        <v/>
      </c>
      <c r="L19" s="14"/>
      <c r="M19" s="14"/>
    </row>
    <row r="20" customFormat="false" ht="15" hidden="false" customHeight="false" outlineLevel="0" collapsed="false">
      <c r="A20" s="14"/>
      <c r="B20" s="14"/>
      <c r="C20" s="14"/>
      <c r="D20" s="14"/>
      <c r="E20" s="15"/>
      <c r="F20" s="15"/>
      <c r="G20" s="14"/>
      <c r="H20" s="16"/>
      <c r="I20" s="17"/>
      <c r="J20" s="14"/>
      <c r="K20" s="13" t="str">
        <f aca="false">IF(F20="","",F20+J20)</f>
        <v/>
      </c>
      <c r="L20" s="14"/>
      <c r="M20" s="14"/>
    </row>
    <row r="21" customFormat="false" ht="15" hidden="false" customHeight="false" outlineLevel="0" collapsed="false">
      <c r="A21" s="14"/>
      <c r="B21" s="14"/>
      <c r="C21" s="14"/>
      <c r="D21" s="14"/>
      <c r="E21" s="15"/>
      <c r="F21" s="15"/>
      <c r="G21" s="14"/>
      <c r="H21" s="16"/>
      <c r="I21" s="17"/>
      <c r="J21" s="14"/>
      <c r="K21" s="13" t="str">
        <f aca="false">IF(F21="","",F21+J21)</f>
        <v/>
      </c>
      <c r="L21" s="14"/>
      <c r="M21" s="14"/>
    </row>
    <row r="22" customFormat="false" ht="15" hidden="false" customHeight="false" outlineLevel="0" collapsed="false">
      <c r="A22" s="14"/>
      <c r="B22" s="14"/>
      <c r="C22" s="14"/>
      <c r="D22" s="14"/>
      <c r="E22" s="15"/>
      <c r="F22" s="15"/>
      <c r="G22" s="14"/>
      <c r="H22" s="16"/>
      <c r="I22" s="17"/>
      <c r="J22" s="14"/>
      <c r="K22" s="13" t="str">
        <f aca="false">IF(F22="","",F22+J22)</f>
        <v/>
      </c>
      <c r="L22" s="14"/>
      <c r="M22" s="14"/>
    </row>
    <row r="23" customFormat="false" ht="15" hidden="false" customHeight="false" outlineLevel="0" collapsed="false">
      <c r="A23" s="14"/>
      <c r="B23" s="14"/>
      <c r="C23" s="14"/>
      <c r="D23" s="14"/>
      <c r="E23" s="15"/>
      <c r="F23" s="15"/>
      <c r="G23" s="14"/>
      <c r="H23" s="16"/>
      <c r="I23" s="17"/>
      <c r="J23" s="14"/>
      <c r="K23" s="13" t="str">
        <f aca="false">IF(F23="","",F23+J23)</f>
        <v/>
      </c>
      <c r="L23" s="14"/>
      <c r="M23" s="14"/>
    </row>
    <row r="24" customFormat="false" ht="15" hidden="false" customHeight="false" outlineLevel="0" collapsed="false">
      <c r="A24" s="14"/>
      <c r="B24" s="14"/>
      <c r="C24" s="14"/>
      <c r="D24" s="14"/>
      <c r="E24" s="15"/>
      <c r="F24" s="15"/>
      <c r="G24" s="14"/>
      <c r="H24" s="16"/>
      <c r="I24" s="17"/>
      <c r="J24" s="14"/>
      <c r="K24" s="13" t="str">
        <f aca="false">IF(F24="","",F24+J24)</f>
        <v/>
      </c>
      <c r="L24" s="14"/>
      <c r="M24" s="14"/>
    </row>
    <row r="25" customFormat="false" ht="15" hidden="false" customHeight="false" outlineLevel="0" collapsed="false">
      <c r="A25" s="14"/>
      <c r="B25" s="14"/>
      <c r="C25" s="14"/>
      <c r="D25" s="14"/>
      <c r="E25" s="15"/>
      <c r="F25" s="15"/>
      <c r="G25" s="14"/>
      <c r="H25" s="16"/>
      <c r="I25" s="17"/>
      <c r="J25" s="14"/>
      <c r="K25" s="13" t="str">
        <f aca="false">IF(F25="","",F25+J25)</f>
        <v/>
      </c>
      <c r="L25" s="14"/>
      <c r="M25" s="14"/>
    </row>
    <row r="26" customFormat="false" ht="15" hidden="false" customHeight="false" outlineLevel="0" collapsed="false">
      <c r="A26" s="14"/>
      <c r="B26" s="14"/>
      <c r="C26" s="14"/>
      <c r="D26" s="14"/>
      <c r="E26" s="15"/>
      <c r="F26" s="15"/>
      <c r="G26" s="14"/>
      <c r="H26" s="16"/>
      <c r="I26" s="17"/>
      <c r="J26" s="14"/>
      <c r="K26" s="13" t="str">
        <f aca="false">IF(F26="","",F26+J26)</f>
        <v/>
      </c>
      <c r="L26" s="14"/>
      <c r="M26" s="14"/>
    </row>
    <row r="27" customFormat="false" ht="15" hidden="false" customHeight="false" outlineLevel="0" collapsed="false">
      <c r="A27" s="14"/>
      <c r="B27" s="14"/>
      <c r="C27" s="14"/>
      <c r="D27" s="14"/>
      <c r="E27" s="15"/>
      <c r="F27" s="15"/>
      <c r="G27" s="14"/>
      <c r="H27" s="16"/>
      <c r="I27" s="17"/>
      <c r="J27" s="14"/>
      <c r="K27" s="13" t="str">
        <f aca="false">IF(F27="","",F27+J27)</f>
        <v/>
      </c>
      <c r="L27" s="14"/>
      <c r="M27" s="14"/>
    </row>
    <row r="28" customFormat="false" ht="15" hidden="false" customHeight="false" outlineLevel="0" collapsed="false">
      <c r="A28" s="14"/>
      <c r="B28" s="14"/>
      <c r="C28" s="14"/>
      <c r="D28" s="14"/>
      <c r="E28" s="15"/>
      <c r="F28" s="15"/>
      <c r="G28" s="14"/>
      <c r="H28" s="16"/>
      <c r="I28" s="17"/>
      <c r="J28" s="14"/>
      <c r="K28" s="13" t="str">
        <f aca="false">IF(F28="","",F28+J28)</f>
        <v/>
      </c>
      <c r="L28" s="14"/>
      <c r="M28" s="14"/>
    </row>
    <row r="29" customFormat="false" ht="15" hidden="false" customHeight="false" outlineLevel="0" collapsed="false">
      <c r="A29" s="14"/>
      <c r="B29" s="14"/>
      <c r="C29" s="14"/>
      <c r="D29" s="14"/>
      <c r="E29" s="15"/>
      <c r="F29" s="15"/>
      <c r="G29" s="14"/>
      <c r="H29" s="16"/>
      <c r="I29" s="17"/>
      <c r="J29" s="14"/>
      <c r="K29" s="13" t="str">
        <f aca="false">IF(F29="","",F29+J29)</f>
        <v/>
      </c>
      <c r="L29" s="14"/>
      <c r="M29" s="14"/>
    </row>
    <row r="30" customFormat="false" ht="15" hidden="false" customHeight="false" outlineLevel="0" collapsed="false">
      <c r="A30" s="14"/>
      <c r="B30" s="14"/>
      <c r="C30" s="14"/>
      <c r="D30" s="14"/>
      <c r="E30" s="15"/>
      <c r="F30" s="15"/>
      <c r="G30" s="14"/>
      <c r="H30" s="16"/>
      <c r="I30" s="17"/>
      <c r="J30" s="14"/>
      <c r="K30" s="13" t="str">
        <f aca="false">IF(F30="","",F30+J30)</f>
        <v/>
      </c>
      <c r="L30" s="14"/>
      <c r="M30" s="14"/>
    </row>
    <row r="31" customFormat="false" ht="15" hidden="false" customHeight="false" outlineLevel="0" collapsed="false">
      <c r="A31" s="14"/>
      <c r="B31" s="14"/>
      <c r="C31" s="14"/>
      <c r="D31" s="14"/>
      <c r="E31" s="15"/>
      <c r="F31" s="15"/>
      <c r="G31" s="14"/>
      <c r="H31" s="16"/>
      <c r="I31" s="17"/>
      <c r="J31" s="14"/>
      <c r="K31" s="13" t="str">
        <f aca="false">IF(F31="","",F31+J31)</f>
        <v/>
      </c>
      <c r="L31" s="14"/>
      <c r="M31" s="14"/>
    </row>
    <row r="32" customFormat="false" ht="15" hidden="false" customHeight="false" outlineLevel="0" collapsed="false">
      <c r="A32" s="14"/>
      <c r="B32" s="14"/>
      <c r="C32" s="14"/>
      <c r="D32" s="14"/>
      <c r="E32" s="15"/>
      <c r="F32" s="15"/>
      <c r="G32" s="14"/>
      <c r="H32" s="16"/>
      <c r="I32" s="17"/>
      <c r="J32" s="14"/>
      <c r="K32" s="13" t="str">
        <f aca="false">IF(F32="","",F32+J32)</f>
        <v/>
      </c>
      <c r="L32" s="14"/>
      <c r="M32" s="14"/>
    </row>
    <row r="33" customFormat="false" ht="15" hidden="false" customHeight="false" outlineLevel="0" collapsed="false">
      <c r="A33" s="14"/>
      <c r="B33" s="14"/>
      <c r="C33" s="14"/>
      <c r="D33" s="14"/>
      <c r="E33" s="15"/>
      <c r="F33" s="15"/>
      <c r="G33" s="14"/>
      <c r="H33" s="16"/>
      <c r="I33" s="17"/>
      <c r="J33" s="14"/>
      <c r="K33" s="13" t="str">
        <f aca="false">IF(F33="","",F33+J33)</f>
        <v/>
      </c>
      <c r="L33" s="14"/>
      <c r="M33" s="14"/>
    </row>
    <row r="34" customFormat="false" ht="15" hidden="false" customHeight="false" outlineLevel="0" collapsed="false">
      <c r="A34" s="14"/>
      <c r="B34" s="14"/>
      <c r="C34" s="14"/>
      <c r="D34" s="14"/>
      <c r="E34" s="15"/>
      <c r="F34" s="15"/>
      <c r="G34" s="14"/>
      <c r="H34" s="16"/>
      <c r="I34" s="17"/>
      <c r="J34" s="14"/>
      <c r="K34" s="13" t="str">
        <f aca="false">IF(F34="","",F34+J34)</f>
        <v/>
      </c>
      <c r="L34" s="14"/>
      <c r="M34" s="14"/>
    </row>
    <row r="35" customFormat="false" ht="15" hidden="false" customHeight="false" outlineLevel="0" collapsed="false">
      <c r="A35" s="14"/>
      <c r="B35" s="14"/>
      <c r="C35" s="14"/>
      <c r="D35" s="14"/>
      <c r="E35" s="15"/>
      <c r="F35" s="15"/>
      <c r="G35" s="14"/>
      <c r="H35" s="16"/>
      <c r="I35" s="17"/>
      <c r="J35" s="14"/>
      <c r="K35" s="13" t="str">
        <f aca="false">IF(F35="","",F35+J35)</f>
        <v/>
      </c>
      <c r="L35" s="14"/>
      <c r="M35" s="14"/>
    </row>
    <row r="36" customFormat="false" ht="15" hidden="false" customHeight="false" outlineLevel="0" collapsed="false">
      <c r="A36" s="14"/>
      <c r="B36" s="14"/>
      <c r="C36" s="14"/>
      <c r="D36" s="14"/>
      <c r="E36" s="15"/>
      <c r="F36" s="15"/>
      <c r="G36" s="14"/>
      <c r="H36" s="16"/>
      <c r="I36" s="17"/>
      <c r="J36" s="14"/>
      <c r="K36" s="13" t="str">
        <f aca="false">IF(F36="","",F36+J36)</f>
        <v/>
      </c>
      <c r="L36" s="14"/>
      <c r="M36" s="14"/>
    </row>
    <row r="37" customFormat="false" ht="15" hidden="false" customHeight="false" outlineLevel="0" collapsed="false">
      <c r="A37" s="14"/>
      <c r="B37" s="14"/>
      <c r="C37" s="14"/>
      <c r="D37" s="14"/>
      <c r="E37" s="15"/>
      <c r="F37" s="15"/>
      <c r="G37" s="14"/>
      <c r="H37" s="16"/>
      <c r="I37" s="17"/>
      <c r="J37" s="14"/>
      <c r="K37" s="13" t="str">
        <f aca="false">IF(F37="","",F37+J37)</f>
        <v/>
      </c>
      <c r="L37" s="14"/>
      <c r="M37" s="14"/>
    </row>
    <row r="38" customFormat="false" ht="15" hidden="false" customHeight="false" outlineLevel="0" collapsed="false">
      <c r="A38" s="14"/>
      <c r="B38" s="14"/>
      <c r="C38" s="14"/>
      <c r="D38" s="14"/>
      <c r="E38" s="15"/>
      <c r="F38" s="15"/>
      <c r="G38" s="14"/>
      <c r="H38" s="16"/>
      <c r="I38" s="17"/>
      <c r="J38" s="14"/>
      <c r="K38" s="13" t="str">
        <f aca="false">IF(F38="","",F38+J38)</f>
        <v/>
      </c>
      <c r="L38" s="14"/>
      <c r="M38" s="14"/>
    </row>
    <row r="39" customFormat="false" ht="15" hidden="false" customHeight="false" outlineLevel="0" collapsed="false">
      <c r="A39" s="14"/>
      <c r="B39" s="14"/>
      <c r="C39" s="14"/>
      <c r="D39" s="14"/>
      <c r="E39" s="15"/>
      <c r="F39" s="15"/>
      <c r="G39" s="14"/>
      <c r="H39" s="16"/>
      <c r="I39" s="17"/>
      <c r="J39" s="14"/>
      <c r="K39" s="13" t="str">
        <f aca="false">IF(F39="","",F39+J39)</f>
        <v/>
      </c>
      <c r="L39" s="14"/>
      <c r="M39" s="14"/>
    </row>
    <row r="40" customFormat="false" ht="15" hidden="false" customHeight="false" outlineLevel="0" collapsed="false">
      <c r="A40" s="14"/>
      <c r="B40" s="14"/>
      <c r="C40" s="14"/>
      <c r="D40" s="14"/>
      <c r="E40" s="15"/>
      <c r="F40" s="15"/>
      <c r="G40" s="14"/>
      <c r="H40" s="16"/>
      <c r="I40" s="17"/>
      <c r="J40" s="14"/>
      <c r="K40" s="13" t="str">
        <f aca="false">IF(F40="","",F40+J40)</f>
        <v/>
      </c>
      <c r="L40" s="14"/>
      <c r="M40" s="14"/>
    </row>
    <row r="41" customFormat="false" ht="15" hidden="false" customHeight="false" outlineLevel="0" collapsed="false">
      <c r="A41" s="14"/>
      <c r="B41" s="14"/>
      <c r="C41" s="14"/>
      <c r="D41" s="14"/>
      <c r="E41" s="15"/>
      <c r="F41" s="15"/>
      <c r="G41" s="14"/>
      <c r="H41" s="16"/>
      <c r="I41" s="17"/>
      <c r="J41" s="14"/>
      <c r="K41" s="13" t="str">
        <f aca="false">IF(F41="","",F41+J41)</f>
        <v/>
      </c>
      <c r="L41" s="14"/>
      <c r="M41" s="14"/>
    </row>
    <row r="42" customFormat="false" ht="15" hidden="false" customHeight="false" outlineLevel="0" collapsed="false">
      <c r="A42" s="14"/>
      <c r="B42" s="14"/>
      <c r="C42" s="14"/>
      <c r="D42" s="14"/>
      <c r="E42" s="15"/>
      <c r="F42" s="15"/>
      <c r="G42" s="14"/>
      <c r="H42" s="16"/>
      <c r="I42" s="17"/>
      <c r="J42" s="14"/>
      <c r="K42" s="13" t="str">
        <f aca="false">IF(F42="","",F42+J42)</f>
        <v/>
      </c>
      <c r="L42" s="14"/>
      <c r="M42" s="14"/>
    </row>
    <row r="43" customFormat="false" ht="15" hidden="false" customHeight="false" outlineLevel="0" collapsed="false">
      <c r="A43" s="14"/>
      <c r="B43" s="14"/>
      <c r="C43" s="14"/>
      <c r="D43" s="14"/>
      <c r="E43" s="15"/>
      <c r="F43" s="15"/>
      <c r="G43" s="14"/>
      <c r="H43" s="16"/>
      <c r="I43" s="17"/>
      <c r="J43" s="14"/>
      <c r="K43" s="13" t="str">
        <f aca="false">IF(F43="","",F43+J43)</f>
        <v/>
      </c>
      <c r="L43" s="14"/>
      <c r="M43" s="14"/>
    </row>
    <row r="44" customFormat="false" ht="15" hidden="false" customHeight="false" outlineLevel="0" collapsed="false">
      <c r="A44" s="14"/>
      <c r="B44" s="14"/>
      <c r="C44" s="14"/>
      <c r="D44" s="14"/>
      <c r="E44" s="15"/>
      <c r="F44" s="15"/>
      <c r="G44" s="14"/>
      <c r="H44" s="16"/>
      <c r="I44" s="17"/>
      <c r="J44" s="14"/>
      <c r="K44" s="13" t="str">
        <f aca="false">IF(F44="","",F44+J44)</f>
        <v/>
      </c>
      <c r="L44" s="14"/>
      <c r="M44" s="14"/>
    </row>
    <row r="45" customFormat="false" ht="15" hidden="false" customHeight="false" outlineLevel="0" collapsed="false">
      <c r="A45" s="14"/>
      <c r="B45" s="14"/>
      <c r="C45" s="14"/>
      <c r="D45" s="14"/>
      <c r="E45" s="15"/>
      <c r="F45" s="15"/>
      <c r="G45" s="14"/>
      <c r="H45" s="16"/>
      <c r="I45" s="17"/>
      <c r="J45" s="14"/>
      <c r="K45" s="13" t="str">
        <f aca="false">IF(F45="","",F45+J45)</f>
        <v/>
      </c>
      <c r="L45" s="14"/>
      <c r="M45" s="14"/>
    </row>
    <row r="46" customFormat="false" ht="15" hidden="false" customHeight="false" outlineLevel="0" collapsed="false">
      <c r="A46" s="14"/>
      <c r="B46" s="14"/>
      <c r="C46" s="14"/>
      <c r="D46" s="14"/>
      <c r="E46" s="15"/>
      <c r="F46" s="15"/>
      <c r="G46" s="14"/>
      <c r="H46" s="16"/>
      <c r="I46" s="17"/>
      <c r="J46" s="14"/>
      <c r="K46" s="13" t="str">
        <f aca="false">IF(F46="","",F46+J46)</f>
        <v/>
      </c>
      <c r="L46" s="14"/>
      <c r="M46" s="14"/>
    </row>
    <row r="47" customFormat="false" ht="15" hidden="false" customHeight="false" outlineLevel="0" collapsed="false">
      <c r="A47" s="14"/>
      <c r="B47" s="14"/>
      <c r="C47" s="14"/>
      <c r="D47" s="14"/>
      <c r="E47" s="15"/>
      <c r="F47" s="15"/>
      <c r="G47" s="14"/>
      <c r="H47" s="16"/>
      <c r="I47" s="17"/>
      <c r="J47" s="14"/>
      <c r="K47" s="13" t="str">
        <f aca="false">IF(F47="","",F47+J47)</f>
        <v/>
      </c>
      <c r="L47" s="14"/>
      <c r="M47" s="14"/>
    </row>
    <row r="48" customFormat="false" ht="15" hidden="false" customHeight="false" outlineLevel="0" collapsed="false">
      <c r="A48" s="14"/>
      <c r="B48" s="14"/>
      <c r="C48" s="14"/>
      <c r="D48" s="14"/>
      <c r="E48" s="15"/>
      <c r="F48" s="15"/>
      <c r="G48" s="14"/>
      <c r="H48" s="16"/>
      <c r="I48" s="17"/>
      <c r="J48" s="14"/>
      <c r="K48" s="13" t="str">
        <f aca="false">IF(F48="","",F48+J48)</f>
        <v/>
      </c>
      <c r="L48" s="14"/>
      <c r="M48" s="14"/>
    </row>
    <row r="49" customFormat="false" ht="15" hidden="false" customHeight="false" outlineLevel="0" collapsed="false">
      <c r="A49" s="14"/>
      <c r="B49" s="14"/>
      <c r="C49" s="14"/>
      <c r="D49" s="14"/>
      <c r="E49" s="15"/>
      <c r="F49" s="15"/>
      <c r="G49" s="14"/>
      <c r="H49" s="16"/>
      <c r="I49" s="17"/>
      <c r="J49" s="14"/>
      <c r="K49" s="13" t="str">
        <f aca="false">IF(F49="","",F49+J49)</f>
        <v/>
      </c>
      <c r="L49" s="14"/>
      <c r="M49" s="14"/>
    </row>
    <row r="50" customFormat="false" ht="15" hidden="false" customHeight="false" outlineLevel="0" collapsed="false">
      <c r="A50" s="14"/>
      <c r="B50" s="14"/>
      <c r="C50" s="14"/>
      <c r="D50" s="14"/>
      <c r="E50" s="15"/>
      <c r="F50" s="15"/>
      <c r="G50" s="14"/>
      <c r="H50" s="16"/>
      <c r="I50" s="17"/>
      <c r="J50" s="14"/>
      <c r="K50" s="13" t="str">
        <f aca="false">IF(F50="","",F50+J50)</f>
        <v/>
      </c>
      <c r="L50" s="14"/>
      <c r="M50" s="14"/>
    </row>
    <row r="51" customFormat="false" ht="15" hidden="false" customHeight="false" outlineLevel="0" collapsed="false">
      <c r="A51" s="14"/>
      <c r="B51" s="14"/>
      <c r="C51" s="14"/>
      <c r="D51" s="14"/>
      <c r="E51" s="15"/>
      <c r="F51" s="15"/>
      <c r="G51" s="14"/>
      <c r="H51" s="16"/>
      <c r="I51" s="17"/>
      <c r="J51" s="14"/>
      <c r="K51" s="13" t="str">
        <f aca="false">IF(F51="","",F51+J51)</f>
        <v/>
      </c>
      <c r="L51" s="14"/>
      <c r="M51" s="14"/>
    </row>
    <row r="52" customFormat="false" ht="15" hidden="false" customHeight="false" outlineLevel="0" collapsed="false">
      <c r="A52" s="14"/>
      <c r="B52" s="14"/>
      <c r="C52" s="14"/>
      <c r="D52" s="14"/>
      <c r="E52" s="15"/>
      <c r="F52" s="15"/>
      <c r="G52" s="14"/>
      <c r="H52" s="16"/>
      <c r="I52" s="17"/>
      <c r="J52" s="14"/>
      <c r="K52" s="13" t="str">
        <f aca="false">IF(F52="","",F52+J52)</f>
        <v/>
      </c>
      <c r="L52" s="14"/>
      <c r="M52" s="14"/>
    </row>
    <row r="53" customFormat="false" ht="15" hidden="false" customHeight="false" outlineLevel="0" collapsed="false">
      <c r="A53" s="14"/>
      <c r="B53" s="14"/>
      <c r="C53" s="14"/>
      <c r="D53" s="14"/>
      <c r="E53" s="15"/>
      <c r="F53" s="15"/>
      <c r="G53" s="14"/>
      <c r="H53" s="16"/>
      <c r="I53" s="17"/>
      <c r="J53" s="14"/>
      <c r="K53" s="13" t="str">
        <f aca="false">IF(F53="","",F53+J53)</f>
        <v/>
      </c>
      <c r="L53" s="14"/>
      <c r="M53" s="14"/>
    </row>
    <row r="54" customFormat="false" ht="15" hidden="false" customHeight="false" outlineLevel="0" collapsed="false">
      <c r="A54" s="14"/>
      <c r="B54" s="14"/>
      <c r="C54" s="14"/>
      <c r="D54" s="14"/>
      <c r="E54" s="15"/>
      <c r="F54" s="15"/>
      <c r="G54" s="14"/>
      <c r="H54" s="16"/>
      <c r="I54" s="17"/>
      <c r="J54" s="14"/>
      <c r="K54" s="13" t="str">
        <f aca="false">IF(F54="","",F54+J54)</f>
        <v/>
      </c>
      <c r="L54" s="14"/>
      <c r="M54" s="14"/>
    </row>
    <row r="55" customFormat="false" ht="15" hidden="false" customHeight="false" outlineLevel="0" collapsed="false">
      <c r="A55" s="14"/>
      <c r="B55" s="14"/>
      <c r="C55" s="14"/>
      <c r="D55" s="14"/>
      <c r="E55" s="15"/>
      <c r="F55" s="15"/>
      <c r="G55" s="14"/>
      <c r="H55" s="16"/>
      <c r="I55" s="17"/>
      <c r="J55" s="14"/>
      <c r="K55" s="13" t="str">
        <f aca="false">IF(F55="","",F55+J55)</f>
        <v/>
      </c>
      <c r="L55" s="14"/>
      <c r="M55" s="14"/>
    </row>
    <row r="56" customFormat="false" ht="15" hidden="false" customHeight="false" outlineLevel="0" collapsed="false">
      <c r="A56" s="14"/>
      <c r="B56" s="14"/>
      <c r="C56" s="14"/>
      <c r="D56" s="14"/>
      <c r="E56" s="15"/>
      <c r="F56" s="15"/>
      <c r="G56" s="14"/>
      <c r="H56" s="16"/>
      <c r="I56" s="17"/>
      <c r="J56" s="14"/>
      <c r="K56" s="13" t="str">
        <f aca="false">IF(F56="","",F56+J56)</f>
        <v/>
      </c>
      <c r="L56" s="14"/>
      <c r="M56" s="14"/>
    </row>
    <row r="57" customFormat="false" ht="15" hidden="false" customHeight="false" outlineLevel="0" collapsed="false">
      <c r="A57" s="14"/>
      <c r="B57" s="14"/>
      <c r="C57" s="14"/>
      <c r="D57" s="14"/>
      <c r="E57" s="15"/>
      <c r="F57" s="15"/>
      <c r="G57" s="14"/>
      <c r="H57" s="16"/>
      <c r="I57" s="17"/>
      <c r="J57" s="14"/>
      <c r="K57" s="13" t="str">
        <f aca="false">IF(F57="","",F57+J57)</f>
        <v/>
      </c>
      <c r="L57" s="14"/>
      <c r="M57" s="14"/>
    </row>
    <row r="58" customFormat="false" ht="15" hidden="false" customHeight="false" outlineLevel="0" collapsed="false">
      <c r="A58" s="14"/>
      <c r="B58" s="14"/>
      <c r="C58" s="14"/>
      <c r="D58" s="14"/>
      <c r="E58" s="15"/>
      <c r="F58" s="15"/>
      <c r="G58" s="14"/>
      <c r="H58" s="16"/>
      <c r="I58" s="17"/>
      <c r="J58" s="14"/>
      <c r="K58" s="13" t="str">
        <f aca="false">IF(F58="","",F58+J58)</f>
        <v/>
      </c>
      <c r="L58" s="14"/>
      <c r="M58" s="14"/>
    </row>
    <row r="59" customFormat="false" ht="15" hidden="false" customHeight="false" outlineLevel="0" collapsed="false">
      <c r="A59" s="14"/>
      <c r="B59" s="14"/>
      <c r="C59" s="14"/>
      <c r="D59" s="14"/>
      <c r="E59" s="15"/>
      <c r="F59" s="15"/>
      <c r="G59" s="14"/>
      <c r="H59" s="16"/>
      <c r="I59" s="17"/>
      <c r="J59" s="14"/>
      <c r="K59" s="13" t="str">
        <f aca="false">IF(F59="","",F59+J59)</f>
        <v/>
      </c>
      <c r="L59" s="14"/>
      <c r="M59" s="14"/>
    </row>
    <row r="60" customFormat="false" ht="15" hidden="false" customHeight="false" outlineLevel="0" collapsed="false">
      <c r="A60" s="14"/>
      <c r="B60" s="14"/>
      <c r="C60" s="14"/>
      <c r="D60" s="14"/>
      <c r="E60" s="15"/>
      <c r="F60" s="15"/>
      <c r="G60" s="14"/>
      <c r="H60" s="16"/>
      <c r="I60" s="17"/>
      <c r="J60" s="14"/>
      <c r="K60" s="13" t="str">
        <f aca="false">IF(F60="","",F60+J60)</f>
        <v/>
      </c>
      <c r="L60" s="14"/>
      <c r="M60" s="14"/>
    </row>
    <row r="61" customFormat="false" ht="15" hidden="false" customHeight="false" outlineLevel="0" collapsed="false">
      <c r="A61" s="14"/>
      <c r="B61" s="14"/>
      <c r="C61" s="14"/>
      <c r="D61" s="14"/>
      <c r="E61" s="15"/>
      <c r="F61" s="15"/>
      <c r="G61" s="14"/>
      <c r="H61" s="16"/>
      <c r="I61" s="17"/>
      <c r="J61" s="14"/>
      <c r="K61" s="13" t="str">
        <f aca="false">IF(F61="","",F61+J61)</f>
        <v/>
      </c>
      <c r="L61" s="14"/>
      <c r="M61" s="14"/>
    </row>
    <row r="62" customFormat="false" ht="15" hidden="false" customHeight="false" outlineLevel="0" collapsed="false">
      <c r="A62" s="14"/>
      <c r="B62" s="14"/>
      <c r="C62" s="14"/>
      <c r="D62" s="14"/>
      <c r="E62" s="15"/>
      <c r="F62" s="15"/>
      <c r="G62" s="14"/>
      <c r="H62" s="16"/>
      <c r="I62" s="17"/>
      <c r="J62" s="14"/>
      <c r="K62" s="13" t="str">
        <f aca="false">IF(F62="","",F62+J62)</f>
        <v/>
      </c>
      <c r="L62" s="14"/>
      <c r="M62" s="14"/>
    </row>
    <row r="63" customFormat="false" ht="15" hidden="false" customHeight="false" outlineLevel="0" collapsed="false">
      <c r="A63" s="14"/>
      <c r="B63" s="14"/>
      <c r="C63" s="14"/>
      <c r="D63" s="14"/>
      <c r="E63" s="15"/>
      <c r="F63" s="15"/>
      <c r="G63" s="14"/>
      <c r="H63" s="16"/>
      <c r="I63" s="17"/>
      <c r="J63" s="14"/>
      <c r="K63" s="13" t="str">
        <f aca="false">IF(F63="","",F63+J63)</f>
        <v/>
      </c>
      <c r="L63" s="14"/>
      <c r="M63" s="14"/>
    </row>
    <row r="64" customFormat="false" ht="15" hidden="false" customHeight="false" outlineLevel="0" collapsed="false">
      <c r="A64" s="14"/>
      <c r="B64" s="14"/>
      <c r="C64" s="14"/>
      <c r="D64" s="14"/>
      <c r="E64" s="15"/>
      <c r="F64" s="15"/>
      <c r="G64" s="14"/>
      <c r="H64" s="16"/>
      <c r="I64" s="17"/>
      <c r="J64" s="14"/>
      <c r="K64" s="13" t="str">
        <f aca="false">IF(F64="","",F64+J64)</f>
        <v/>
      </c>
      <c r="L64" s="14"/>
      <c r="M64" s="14"/>
    </row>
    <row r="65" customFormat="false" ht="15" hidden="false" customHeight="false" outlineLevel="0" collapsed="false">
      <c r="A65" s="14"/>
      <c r="B65" s="14"/>
      <c r="C65" s="14"/>
      <c r="D65" s="14"/>
      <c r="E65" s="15"/>
      <c r="F65" s="15"/>
      <c r="G65" s="14"/>
      <c r="H65" s="16"/>
      <c r="I65" s="17"/>
      <c r="J65" s="14"/>
      <c r="K65" s="13" t="str">
        <f aca="false">IF(F65="","",F65+J65)</f>
        <v/>
      </c>
      <c r="L65" s="14"/>
      <c r="M65" s="14"/>
    </row>
    <row r="66" customFormat="false" ht="15" hidden="false" customHeight="false" outlineLevel="0" collapsed="false">
      <c r="A66" s="14"/>
      <c r="B66" s="14"/>
      <c r="C66" s="14"/>
      <c r="D66" s="14"/>
      <c r="E66" s="15"/>
      <c r="F66" s="15"/>
      <c r="G66" s="14"/>
      <c r="H66" s="16"/>
      <c r="I66" s="17"/>
      <c r="J66" s="14"/>
      <c r="K66" s="13" t="str">
        <f aca="false">IF(F66="","",F66+J66)</f>
        <v/>
      </c>
      <c r="L66" s="14"/>
      <c r="M66" s="14"/>
    </row>
    <row r="67" customFormat="false" ht="15" hidden="false" customHeight="false" outlineLevel="0" collapsed="false">
      <c r="A67" s="14"/>
      <c r="B67" s="14"/>
      <c r="C67" s="14"/>
      <c r="D67" s="14"/>
      <c r="E67" s="15"/>
      <c r="F67" s="15"/>
      <c r="G67" s="14"/>
      <c r="H67" s="16"/>
      <c r="I67" s="17"/>
      <c r="J67" s="14"/>
      <c r="K67" s="13" t="str">
        <f aca="false">IF(F67="","",F67+J67)</f>
        <v/>
      </c>
      <c r="L67" s="14"/>
      <c r="M67" s="14"/>
    </row>
    <row r="68" customFormat="false" ht="15" hidden="false" customHeight="false" outlineLevel="0" collapsed="false">
      <c r="A68" s="14"/>
      <c r="B68" s="14"/>
      <c r="C68" s="14"/>
      <c r="D68" s="14"/>
      <c r="E68" s="15"/>
      <c r="F68" s="15"/>
      <c r="G68" s="14"/>
      <c r="H68" s="16"/>
      <c r="I68" s="17"/>
      <c r="J68" s="14"/>
      <c r="K68" s="13" t="str">
        <f aca="false">IF(F68="","",F68+J68)</f>
        <v/>
      </c>
      <c r="L68" s="14"/>
      <c r="M68" s="14"/>
    </row>
    <row r="69" customFormat="false" ht="15" hidden="false" customHeight="false" outlineLevel="0" collapsed="false">
      <c r="A69" s="14"/>
      <c r="B69" s="14"/>
      <c r="C69" s="14"/>
      <c r="D69" s="14"/>
      <c r="E69" s="15"/>
      <c r="F69" s="15"/>
      <c r="G69" s="14"/>
      <c r="H69" s="16"/>
      <c r="I69" s="17"/>
      <c r="J69" s="14"/>
      <c r="K69" s="13" t="str">
        <f aca="false">IF(F69="","",F69+J69)</f>
        <v/>
      </c>
      <c r="L69" s="14"/>
      <c r="M69" s="14"/>
    </row>
    <row r="70" customFormat="false" ht="15" hidden="false" customHeight="false" outlineLevel="0" collapsed="false">
      <c r="A70" s="14"/>
      <c r="B70" s="14"/>
      <c r="C70" s="14"/>
      <c r="D70" s="14"/>
      <c r="E70" s="15"/>
      <c r="F70" s="15"/>
      <c r="G70" s="14"/>
      <c r="H70" s="16"/>
      <c r="I70" s="17"/>
      <c r="J70" s="14"/>
      <c r="K70" s="13" t="str">
        <f aca="false">IF(F70="","",F70+J70)</f>
        <v/>
      </c>
      <c r="L70" s="14"/>
      <c r="M70" s="14"/>
    </row>
    <row r="71" customFormat="false" ht="15" hidden="false" customHeight="false" outlineLevel="0" collapsed="false">
      <c r="A71" s="14"/>
      <c r="B71" s="14"/>
      <c r="C71" s="14"/>
      <c r="D71" s="14"/>
      <c r="E71" s="15"/>
      <c r="F71" s="15"/>
      <c r="G71" s="14"/>
      <c r="H71" s="16"/>
      <c r="I71" s="17"/>
      <c r="J71" s="14"/>
      <c r="K71" s="13" t="str">
        <f aca="false">IF(F71="","",F71+J71)</f>
        <v/>
      </c>
      <c r="L71" s="14"/>
      <c r="M71" s="14"/>
    </row>
    <row r="72" customFormat="false" ht="15" hidden="false" customHeight="false" outlineLevel="0" collapsed="false">
      <c r="A72" s="14"/>
      <c r="B72" s="14"/>
      <c r="C72" s="14"/>
      <c r="D72" s="14"/>
      <c r="E72" s="15"/>
      <c r="F72" s="15"/>
      <c r="G72" s="14"/>
      <c r="H72" s="16"/>
      <c r="I72" s="17"/>
      <c r="J72" s="14"/>
      <c r="K72" s="13" t="str">
        <f aca="false">IF(F72="","",F72+J72)</f>
        <v/>
      </c>
      <c r="L72" s="14"/>
      <c r="M72" s="14"/>
    </row>
    <row r="73" customFormat="false" ht="15" hidden="false" customHeight="false" outlineLevel="0" collapsed="false">
      <c r="A73" s="14"/>
      <c r="B73" s="14"/>
      <c r="C73" s="14"/>
      <c r="D73" s="14"/>
      <c r="E73" s="15"/>
      <c r="F73" s="15"/>
      <c r="G73" s="14"/>
      <c r="H73" s="16"/>
      <c r="I73" s="17"/>
      <c r="J73" s="14"/>
      <c r="K73" s="13" t="str">
        <f aca="false">IF(F73="","",F73+J73)</f>
        <v/>
      </c>
      <c r="L73" s="14"/>
      <c r="M73" s="14"/>
    </row>
    <row r="74" customFormat="false" ht="15" hidden="false" customHeight="false" outlineLevel="0" collapsed="false">
      <c r="A74" s="14"/>
      <c r="B74" s="14"/>
      <c r="C74" s="14"/>
      <c r="D74" s="14"/>
      <c r="E74" s="15"/>
      <c r="F74" s="15"/>
      <c r="G74" s="14"/>
      <c r="H74" s="16"/>
      <c r="I74" s="17"/>
      <c r="J74" s="14"/>
      <c r="K74" s="13" t="str">
        <f aca="false">IF(F74="","",F74+J74)</f>
        <v/>
      </c>
      <c r="L74" s="14"/>
      <c r="M74" s="14"/>
    </row>
    <row r="75" customFormat="false" ht="15" hidden="false" customHeight="false" outlineLevel="0" collapsed="false">
      <c r="A75" s="14"/>
      <c r="B75" s="14"/>
      <c r="C75" s="14"/>
      <c r="D75" s="14"/>
      <c r="E75" s="15"/>
      <c r="F75" s="15"/>
      <c r="G75" s="14"/>
      <c r="H75" s="16"/>
      <c r="I75" s="17"/>
      <c r="J75" s="14"/>
      <c r="K75" s="13" t="str">
        <f aca="false">IF(F75="","",F75+J75)</f>
        <v/>
      </c>
      <c r="L75" s="14"/>
      <c r="M75" s="14"/>
    </row>
    <row r="76" customFormat="false" ht="15" hidden="false" customHeight="false" outlineLevel="0" collapsed="false">
      <c r="A76" s="14"/>
      <c r="B76" s="14"/>
      <c r="C76" s="14"/>
      <c r="D76" s="14"/>
      <c r="E76" s="15"/>
      <c r="F76" s="15"/>
      <c r="G76" s="14"/>
      <c r="H76" s="16"/>
      <c r="I76" s="17"/>
      <c r="J76" s="14"/>
      <c r="K76" s="13" t="str">
        <f aca="false">IF(F76="","",F76+J76)</f>
        <v/>
      </c>
      <c r="L76" s="14"/>
      <c r="M76" s="14"/>
    </row>
    <row r="77" customFormat="false" ht="15" hidden="false" customHeight="false" outlineLevel="0" collapsed="false">
      <c r="A77" s="14"/>
      <c r="B77" s="14"/>
      <c r="C77" s="14"/>
      <c r="D77" s="14"/>
      <c r="E77" s="15"/>
      <c r="F77" s="15"/>
      <c r="G77" s="14"/>
      <c r="H77" s="16"/>
      <c r="I77" s="17"/>
      <c r="J77" s="14"/>
      <c r="K77" s="13" t="str">
        <f aca="false">IF(F77="","",F77+J77)</f>
        <v/>
      </c>
      <c r="L77" s="14"/>
      <c r="M77" s="14"/>
    </row>
    <row r="78" customFormat="false" ht="15" hidden="false" customHeight="false" outlineLevel="0" collapsed="false">
      <c r="A78" s="14"/>
      <c r="B78" s="14"/>
      <c r="C78" s="14"/>
      <c r="D78" s="14"/>
      <c r="E78" s="15"/>
      <c r="F78" s="15"/>
      <c r="G78" s="14"/>
      <c r="H78" s="16"/>
      <c r="I78" s="17"/>
      <c r="J78" s="14"/>
      <c r="K78" s="13" t="str">
        <f aca="false">IF(F78="","",F78+J78)</f>
        <v/>
      </c>
      <c r="L78" s="14"/>
      <c r="M78" s="14"/>
    </row>
    <row r="79" customFormat="false" ht="15" hidden="false" customHeight="false" outlineLevel="0" collapsed="false">
      <c r="A79" s="14"/>
      <c r="B79" s="14"/>
      <c r="C79" s="14"/>
      <c r="D79" s="14"/>
      <c r="E79" s="15"/>
      <c r="F79" s="15"/>
      <c r="G79" s="14"/>
      <c r="H79" s="16"/>
      <c r="I79" s="17"/>
      <c r="J79" s="14"/>
      <c r="K79" s="13" t="str">
        <f aca="false">IF(F79="","",F79+J79)</f>
        <v/>
      </c>
      <c r="L79" s="14"/>
      <c r="M79" s="14"/>
    </row>
    <row r="80" customFormat="false" ht="15" hidden="false" customHeight="false" outlineLevel="0" collapsed="false">
      <c r="A80" s="14"/>
      <c r="B80" s="14"/>
      <c r="C80" s="14"/>
      <c r="D80" s="14"/>
      <c r="E80" s="15"/>
      <c r="F80" s="15"/>
      <c r="G80" s="14"/>
      <c r="H80" s="16"/>
      <c r="I80" s="17"/>
      <c r="J80" s="14"/>
      <c r="K80" s="13" t="str">
        <f aca="false">IF(F80="","",F80+J80)</f>
        <v/>
      </c>
      <c r="L80" s="14"/>
      <c r="M80" s="14"/>
    </row>
    <row r="81" customFormat="false" ht="15" hidden="false" customHeight="false" outlineLevel="0" collapsed="false">
      <c r="A81" s="14"/>
      <c r="B81" s="14"/>
      <c r="C81" s="14"/>
      <c r="D81" s="14"/>
      <c r="E81" s="15"/>
      <c r="F81" s="15"/>
      <c r="G81" s="14"/>
      <c r="H81" s="16"/>
      <c r="I81" s="17"/>
      <c r="J81" s="14"/>
      <c r="K81" s="13" t="str">
        <f aca="false">IF(F81="","",F81+J81)</f>
        <v/>
      </c>
      <c r="L81" s="14"/>
      <c r="M81" s="14"/>
    </row>
    <row r="82" customFormat="false" ht="15" hidden="false" customHeight="false" outlineLevel="0" collapsed="false">
      <c r="A82" s="14"/>
      <c r="B82" s="14"/>
      <c r="C82" s="14"/>
      <c r="D82" s="14"/>
      <c r="E82" s="15"/>
      <c r="F82" s="15"/>
      <c r="G82" s="14"/>
      <c r="H82" s="16"/>
      <c r="I82" s="17"/>
      <c r="J82" s="14"/>
      <c r="K82" s="13" t="str">
        <f aca="false">IF(F82="","",F82+J82)</f>
        <v/>
      </c>
      <c r="L82" s="14"/>
      <c r="M82" s="14"/>
    </row>
    <row r="83" customFormat="false" ht="15" hidden="false" customHeight="false" outlineLevel="0" collapsed="false">
      <c r="A83" s="14"/>
      <c r="B83" s="14"/>
      <c r="C83" s="14"/>
      <c r="D83" s="14"/>
      <c r="E83" s="15"/>
      <c r="F83" s="15"/>
      <c r="G83" s="14"/>
      <c r="H83" s="16"/>
      <c r="I83" s="17"/>
      <c r="J83" s="14"/>
      <c r="K83" s="13" t="str">
        <f aca="false">IF(F83="","",F83+J83)</f>
        <v/>
      </c>
      <c r="L83" s="14"/>
      <c r="M83" s="14"/>
    </row>
    <row r="84" customFormat="false" ht="15" hidden="false" customHeight="false" outlineLevel="0" collapsed="false">
      <c r="A84" s="14"/>
      <c r="B84" s="14"/>
      <c r="C84" s="14"/>
      <c r="D84" s="14"/>
      <c r="E84" s="15"/>
      <c r="F84" s="15"/>
      <c r="G84" s="14"/>
      <c r="H84" s="16"/>
      <c r="I84" s="17"/>
      <c r="J84" s="14"/>
      <c r="K84" s="13" t="str">
        <f aca="false">IF(F84="","",F84+J84)</f>
        <v/>
      </c>
      <c r="L84" s="14"/>
      <c r="M84" s="14"/>
    </row>
    <row r="85" customFormat="false" ht="15" hidden="false" customHeight="false" outlineLevel="0" collapsed="false">
      <c r="A85" s="14"/>
      <c r="B85" s="14"/>
      <c r="C85" s="14"/>
      <c r="D85" s="14"/>
      <c r="E85" s="15"/>
      <c r="F85" s="15"/>
      <c r="G85" s="14"/>
      <c r="H85" s="16"/>
      <c r="I85" s="17"/>
      <c r="J85" s="14"/>
      <c r="K85" s="13" t="str">
        <f aca="false">IF(F85="","",F85+J85)</f>
        <v/>
      </c>
      <c r="L85" s="14"/>
      <c r="M85" s="14"/>
    </row>
    <row r="86" customFormat="false" ht="15" hidden="false" customHeight="false" outlineLevel="0" collapsed="false">
      <c r="A86" s="14"/>
      <c r="B86" s="14"/>
      <c r="C86" s="14"/>
      <c r="D86" s="14"/>
      <c r="E86" s="15"/>
      <c r="F86" s="15"/>
      <c r="G86" s="14"/>
      <c r="H86" s="16"/>
      <c r="I86" s="17"/>
      <c r="J86" s="14"/>
      <c r="K86" s="13" t="str">
        <f aca="false">IF(F86="","",F86+J86)</f>
        <v/>
      </c>
      <c r="L86" s="14"/>
      <c r="M86" s="14"/>
    </row>
    <row r="87" customFormat="false" ht="15" hidden="false" customHeight="false" outlineLevel="0" collapsed="false">
      <c r="A87" s="14"/>
      <c r="B87" s="14"/>
      <c r="C87" s="14"/>
      <c r="D87" s="14"/>
      <c r="E87" s="15"/>
      <c r="F87" s="15"/>
      <c r="G87" s="14"/>
      <c r="H87" s="16"/>
      <c r="I87" s="17"/>
      <c r="J87" s="14"/>
      <c r="K87" s="13" t="str">
        <f aca="false">IF(F87="","",F87+J87)</f>
        <v/>
      </c>
      <c r="L87" s="14"/>
      <c r="M87" s="14"/>
    </row>
    <row r="88" customFormat="false" ht="15" hidden="false" customHeight="false" outlineLevel="0" collapsed="false">
      <c r="A88" s="14"/>
      <c r="B88" s="14"/>
      <c r="C88" s="14"/>
      <c r="D88" s="14"/>
      <c r="E88" s="15"/>
      <c r="F88" s="15"/>
      <c r="G88" s="14"/>
      <c r="H88" s="16"/>
      <c r="I88" s="17"/>
      <c r="J88" s="14"/>
      <c r="K88" s="13" t="str">
        <f aca="false">IF(F88="","",F88+J88)</f>
        <v/>
      </c>
      <c r="L88" s="14"/>
      <c r="M88" s="14"/>
    </row>
    <row r="89" customFormat="false" ht="15" hidden="false" customHeight="false" outlineLevel="0" collapsed="false">
      <c r="A89" s="14"/>
      <c r="B89" s="14"/>
      <c r="C89" s="14"/>
      <c r="D89" s="14"/>
      <c r="E89" s="15"/>
      <c r="F89" s="15"/>
      <c r="G89" s="14"/>
      <c r="H89" s="16"/>
      <c r="I89" s="17"/>
      <c r="J89" s="14"/>
      <c r="K89" s="13" t="str">
        <f aca="false">IF(F89="","",F89+J89)</f>
        <v/>
      </c>
      <c r="L89" s="14"/>
      <c r="M89" s="14"/>
    </row>
    <row r="90" customFormat="false" ht="15" hidden="false" customHeight="false" outlineLevel="0" collapsed="false">
      <c r="A90" s="14"/>
      <c r="B90" s="14"/>
      <c r="C90" s="14"/>
      <c r="D90" s="14"/>
      <c r="E90" s="15"/>
      <c r="F90" s="15"/>
      <c r="G90" s="14"/>
      <c r="H90" s="16"/>
      <c r="I90" s="17"/>
      <c r="J90" s="14"/>
      <c r="K90" s="13" t="str">
        <f aca="false">IF(F90="","",F90+J90)</f>
        <v/>
      </c>
      <c r="L90" s="14"/>
      <c r="M90" s="14"/>
    </row>
    <row r="91" customFormat="false" ht="15" hidden="false" customHeight="false" outlineLevel="0" collapsed="false">
      <c r="A91" s="14"/>
      <c r="B91" s="14"/>
      <c r="C91" s="14"/>
      <c r="D91" s="14"/>
      <c r="E91" s="15"/>
      <c r="F91" s="15"/>
      <c r="G91" s="14"/>
      <c r="H91" s="16"/>
      <c r="I91" s="17"/>
      <c r="J91" s="14"/>
      <c r="K91" s="13" t="str">
        <f aca="false">IF(F91="","",F91+J91)</f>
        <v/>
      </c>
      <c r="L91" s="14"/>
      <c r="M91" s="14"/>
    </row>
    <row r="92" customFormat="false" ht="15" hidden="false" customHeight="false" outlineLevel="0" collapsed="false">
      <c r="A92" s="14"/>
      <c r="B92" s="14"/>
      <c r="C92" s="14"/>
      <c r="D92" s="14"/>
      <c r="E92" s="15"/>
      <c r="F92" s="15"/>
      <c r="G92" s="14"/>
      <c r="H92" s="16"/>
      <c r="I92" s="17"/>
      <c r="J92" s="14"/>
      <c r="K92" s="13" t="str">
        <f aca="false">IF(F92="","",F92+J92)</f>
        <v/>
      </c>
      <c r="L92" s="14"/>
      <c r="M92" s="14"/>
    </row>
    <row r="93" customFormat="false" ht="15" hidden="false" customHeight="false" outlineLevel="0" collapsed="false">
      <c r="A93" s="14"/>
      <c r="B93" s="14"/>
      <c r="C93" s="14"/>
      <c r="D93" s="14"/>
      <c r="E93" s="15"/>
      <c r="F93" s="15"/>
      <c r="G93" s="14"/>
      <c r="H93" s="16"/>
      <c r="I93" s="17"/>
      <c r="J93" s="14"/>
      <c r="K93" s="13" t="str">
        <f aca="false">IF(F93="","",F93+J93)</f>
        <v/>
      </c>
      <c r="L93" s="14"/>
      <c r="M93" s="14"/>
    </row>
    <row r="94" customFormat="false" ht="15" hidden="false" customHeight="false" outlineLevel="0" collapsed="false">
      <c r="A94" s="14"/>
      <c r="B94" s="14"/>
      <c r="C94" s="14"/>
      <c r="D94" s="14"/>
      <c r="E94" s="15"/>
      <c r="F94" s="15"/>
      <c r="G94" s="14"/>
      <c r="H94" s="16"/>
      <c r="I94" s="17"/>
      <c r="J94" s="14"/>
      <c r="K94" s="13" t="str">
        <f aca="false">IF(F94="","",F94+J94)</f>
        <v/>
      </c>
      <c r="L94" s="14"/>
      <c r="M94" s="14"/>
    </row>
    <row r="95" customFormat="false" ht="15" hidden="false" customHeight="false" outlineLevel="0" collapsed="false">
      <c r="A95" s="14"/>
      <c r="B95" s="14"/>
      <c r="C95" s="14"/>
      <c r="D95" s="14"/>
      <c r="E95" s="15"/>
      <c r="F95" s="15"/>
      <c r="G95" s="14"/>
      <c r="H95" s="16"/>
      <c r="I95" s="17"/>
      <c r="J95" s="14"/>
      <c r="K95" s="13" t="str">
        <f aca="false">IF(F95="","",F95+J95)</f>
        <v/>
      </c>
      <c r="L95" s="14"/>
      <c r="M95" s="14"/>
    </row>
    <row r="96" customFormat="false" ht="15" hidden="false" customHeight="false" outlineLevel="0" collapsed="false">
      <c r="A96" s="14"/>
      <c r="B96" s="14"/>
      <c r="C96" s="14"/>
      <c r="D96" s="14"/>
      <c r="E96" s="15"/>
      <c r="F96" s="15"/>
      <c r="G96" s="14"/>
      <c r="H96" s="16"/>
      <c r="I96" s="17"/>
      <c r="J96" s="14"/>
      <c r="K96" s="13" t="str">
        <f aca="false">IF(F96="","",F96+J96)</f>
        <v/>
      </c>
      <c r="L96" s="14"/>
      <c r="M96" s="14"/>
    </row>
    <row r="97" customFormat="false" ht="15" hidden="false" customHeight="false" outlineLevel="0" collapsed="false">
      <c r="A97" s="14"/>
      <c r="B97" s="14"/>
      <c r="C97" s="14"/>
      <c r="D97" s="14"/>
      <c r="E97" s="15"/>
      <c r="F97" s="15"/>
      <c r="G97" s="14"/>
      <c r="H97" s="16"/>
      <c r="I97" s="17"/>
      <c r="J97" s="14"/>
      <c r="K97" s="13" t="str">
        <f aca="false">IF(F97="","",F97+J97)</f>
        <v/>
      </c>
      <c r="L97" s="14"/>
      <c r="M97" s="14"/>
    </row>
    <row r="98" customFormat="false" ht="15" hidden="false" customHeight="false" outlineLevel="0" collapsed="false">
      <c r="A98" s="14"/>
      <c r="B98" s="14"/>
      <c r="C98" s="14"/>
      <c r="D98" s="14"/>
      <c r="E98" s="15"/>
      <c r="F98" s="15"/>
      <c r="G98" s="14"/>
      <c r="H98" s="16"/>
      <c r="I98" s="17"/>
      <c r="J98" s="14"/>
      <c r="K98" s="13" t="str">
        <f aca="false">IF(F98="","",F98+J98)</f>
        <v/>
      </c>
      <c r="L98" s="14"/>
      <c r="M98" s="14"/>
    </row>
    <row r="99" customFormat="false" ht="15" hidden="false" customHeight="false" outlineLevel="0" collapsed="false">
      <c r="A99" s="14"/>
      <c r="B99" s="14"/>
      <c r="C99" s="14"/>
      <c r="D99" s="14"/>
      <c r="E99" s="15"/>
      <c r="F99" s="15"/>
      <c r="G99" s="14"/>
      <c r="H99" s="16"/>
      <c r="I99" s="17"/>
      <c r="J99" s="14"/>
      <c r="K99" s="13" t="str">
        <f aca="false">IF(F99="","",F99+J99)</f>
        <v/>
      </c>
      <c r="L99" s="14"/>
      <c r="M99" s="14"/>
    </row>
    <row r="100" customFormat="false" ht="15" hidden="false" customHeight="false" outlineLevel="0" collapsed="false">
      <c r="A100" s="14"/>
      <c r="B100" s="14"/>
      <c r="C100" s="14"/>
      <c r="D100" s="14"/>
      <c r="E100" s="15"/>
      <c r="F100" s="15"/>
      <c r="G100" s="14"/>
      <c r="H100" s="16"/>
      <c r="I100" s="17"/>
      <c r="J100" s="14"/>
      <c r="K100" s="13" t="str">
        <f aca="false">IF(F100="","",F100+J100)</f>
        <v/>
      </c>
      <c r="L100" s="14"/>
      <c r="M100" s="14"/>
    </row>
    <row r="101" customFormat="false" ht="15" hidden="false" customHeight="false" outlineLevel="0" collapsed="false">
      <c r="A101" s="14"/>
      <c r="B101" s="14"/>
      <c r="C101" s="14"/>
      <c r="D101" s="14"/>
      <c r="E101" s="15"/>
      <c r="F101" s="15"/>
      <c r="G101" s="14"/>
      <c r="H101" s="16"/>
      <c r="I101" s="17"/>
      <c r="J101" s="14"/>
      <c r="K101" s="13" t="str">
        <f aca="false">IF(F101="","",F101+J101)</f>
        <v/>
      </c>
      <c r="L101" s="14"/>
      <c r="M101" s="14"/>
    </row>
    <row r="102" customFormat="false" ht="15" hidden="false" customHeight="false" outlineLevel="0" collapsed="false">
      <c r="A102" s="14"/>
      <c r="B102" s="14"/>
      <c r="C102" s="14"/>
      <c r="D102" s="14"/>
      <c r="E102" s="15"/>
      <c r="F102" s="15"/>
      <c r="G102" s="14"/>
      <c r="H102" s="16"/>
      <c r="I102" s="17"/>
      <c r="J102" s="14"/>
      <c r="K102" s="13" t="str">
        <f aca="false">IF(F102="","",F102+J102)</f>
        <v/>
      </c>
      <c r="L102" s="14"/>
      <c r="M102" s="14"/>
    </row>
    <row r="103" customFormat="false" ht="15" hidden="false" customHeight="false" outlineLevel="0" collapsed="false">
      <c r="A103" s="14"/>
      <c r="B103" s="14"/>
      <c r="C103" s="14"/>
      <c r="D103" s="14"/>
      <c r="E103" s="15"/>
      <c r="F103" s="15"/>
      <c r="G103" s="14"/>
      <c r="H103" s="16"/>
      <c r="I103" s="17"/>
      <c r="J103" s="14"/>
      <c r="K103" s="13" t="str">
        <f aca="false">IF(F103="","",F103+J103)</f>
        <v/>
      </c>
      <c r="L103" s="14"/>
      <c r="M103" s="14"/>
    </row>
    <row r="104" customFormat="false" ht="15" hidden="false" customHeight="false" outlineLevel="0" collapsed="false">
      <c r="A104" s="14"/>
      <c r="B104" s="14"/>
      <c r="C104" s="14"/>
      <c r="D104" s="14"/>
      <c r="E104" s="15"/>
      <c r="F104" s="15"/>
      <c r="G104" s="14"/>
      <c r="H104" s="16"/>
      <c r="I104" s="17"/>
      <c r="J104" s="14"/>
      <c r="K104" s="13" t="str">
        <f aca="false">IF(F104="","",F104+J104)</f>
        <v/>
      </c>
      <c r="L104" s="14"/>
      <c r="M104" s="14"/>
    </row>
    <row r="105" customFormat="false" ht="15" hidden="false" customHeight="false" outlineLevel="0" collapsed="false">
      <c r="A105" s="14"/>
      <c r="B105" s="14"/>
      <c r="C105" s="14"/>
      <c r="D105" s="14"/>
      <c r="E105" s="15"/>
      <c r="F105" s="15"/>
      <c r="G105" s="14"/>
      <c r="H105" s="16"/>
      <c r="I105" s="17"/>
      <c r="J105" s="14"/>
      <c r="K105" s="13" t="str">
        <f aca="false">IF(F105="","",F105+J105)</f>
        <v/>
      </c>
      <c r="L105" s="14"/>
      <c r="M105" s="14"/>
    </row>
    <row r="106" customFormat="false" ht="15" hidden="false" customHeight="false" outlineLevel="0" collapsed="false">
      <c r="A106" s="14"/>
      <c r="B106" s="14"/>
      <c r="C106" s="14"/>
      <c r="D106" s="14"/>
      <c r="E106" s="15"/>
      <c r="F106" s="15"/>
      <c r="G106" s="14"/>
      <c r="H106" s="16"/>
      <c r="I106" s="17"/>
      <c r="J106" s="14"/>
      <c r="K106" s="13" t="str">
        <f aca="false">IF(F106="","",F106+J106)</f>
        <v/>
      </c>
      <c r="L106" s="14"/>
      <c r="M106" s="14"/>
    </row>
    <row r="107" customFormat="false" ht="15" hidden="false" customHeight="false" outlineLevel="0" collapsed="false">
      <c r="A107" s="14"/>
      <c r="B107" s="14"/>
      <c r="C107" s="14"/>
      <c r="D107" s="14"/>
      <c r="E107" s="15"/>
      <c r="F107" s="15"/>
      <c r="G107" s="14"/>
      <c r="H107" s="16"/>
      <c r="I107" s="17"/>
      <c r="J107" s="14"/>
      <c r="K107" s="13" t="str">
        <f aca="false">IF(F107="","",F107+J107)</f>
        <v/>
      </c>
      <c r="L107" s="14"/>
      <c r="M107" s="14"/>
    </row>
    <row r="108" customFormat="false" ht="15" hidden="false" customHeight="false" outlineLevel="0" collapsed="false">
      <c r="A108" s="14"/>
      <c r="B108" s="14"/>
      <c r="C108" s="14"/>
      <c r="D108" s="14"/>
      <c r="E108" s="15"/>
      <c r="F108" s="15"/>
      <c r="G108" s="14"/>
      <c r="H108" s="16"/>
      <c r="I108" s="17"/>
      <c r="J108" s="14"/>
      <c r="K108" s="13" t="str">
        <f aca="false">IF(F108="","",F108+J108)</f>
        <v/>
      </c>
      <c r="L108" s="14"/>
      <c r="M108" s="14"/>
    </row>
    <row r="109" customFormat="false" ht="15" hidden="false" customHeight="false" outlineLevel="0" collapsed="false">
      <c r="A109" s="14"/>
      <c r="B109" s="14"/>
      <c r="C109" s="14"/>
      <c r="D109" s="14"/>
      <c r="E109" s="15"/>
      <c r="F109" s="15"/>
      <c r="G109" s="14"/>
      <c r="H109" s="16"/>
      <c r="I109" s="17"/>
      <c r="J109" s="14"/>
      <c r="K109" s="13" t="str">
        <f aca="false">IF(F109="","",F109+J109)</f>
        <v/>
      </c>
      <c r="L109" s="14"/>
      <c r="M109" s="14"/>
    </row>
    <row r="110" customFormat="false" ht="15" hidden="false" customHeight="false" outlineLevel="0" collapsed="false">
      <c r="A110" s="14"/>
      <c r="B110" s="14"/>
      <c r="C110" s="14"/>
      <c r="D110" s="14"/>
      <c r="E110" s="15"/>
      <c r="F110" s="15"/>
      <c r="G110" s="14"/>
      <c r="H110" s="16"/>
      <c r="I110" s="17"/>
      <c r="J110" s="14"/>
      <c r="K110" s="13" t="str">
        <f aca="false">IF(F110="","",F110+J110)</f>
        <v/>
      </c>
      <c r="L110" s="14"/>
      <c r="M110" s="14"/>
    </row>
    <row r="111" customFormat="false" ht="15" hidden="false" customHeight="false" outlineLevel="0" collapsed="false">
      <c r="A111" s="14"/>
      <c r="B111" s="14"/>
      <c r="C111" s="14"/>
      <c r="D111" s="14"/>
      <c r="E111" s="15"/>
      <c r="F111" s="15"/>
      <c r="G111" s="14"/>
      <c r="H111" s="16"/>
      <c r="I111" s="17"/>
      <c r="J111" s="14"/>
      <c r="K111" s="13" t="str">
        <f aca="false">IF(F111="","",F111+J111)</f>
        <v/>
      </c>
      <c r="L111" s="14"/>
      <c r="M111" s="14"/>
    </row>
    <row r="112" customFormat="false" ht="15" hidden="false" customHeight="false" outlineLevel="0" collapsed="false">
      <c r="A112" s="14"/>
      <c r="B112" s="14"/>
      <c r="C112" s="14"/>
      <c r="D112" s="14"/>
      <c r="E112" s="15"/>
      <c r="F112" s="15"/>
      <c r="G112" s="14"/>
      <c r="H112" s="16"/>
      <c r="I112" s="17"/>
      <c r="J112" s="14"/>
      <c r="K112" s="13" t="str">
        <f aca="false">IF(F112="","",F112+J112)</f>
        <v/>
      </c>
      <c r="L112" s="14"/>
      <c r="M112" s="14"/>
    </row>
    <row r="113" customFormat="false" ht="15" hidden="false" customHeight="false" outlineLevel="0" collapsed="false">
      <c r="A113" s="14"/>
      <c r="B113" s="14"/>
      <c r="C113" s="14"/>
      <c r="D113" s="14"/>
      <c r="E113" s="15"/>
      <c r="F113" s="15"/>
      <c r="G113" s="14"/>
      <c r="H113" s="16"/>
      <c r="I113" s="17"/>
      <c r="J113" s="14"/>
      <c r="K113" s="13" t="str">
        <f aca="false">IF(F113="","",F113+J113)</f>
        <v/>
      </c>
      <c r="L113" s="14"/>
      <c r="M113" s="14"/>
    </row>
    <row r="114" customFormat="false" ht="15" hidden="false" customHeight="false" outlineLevel="0" collapsed="false">
      <c r="A114" s="14"/>
      <c r="B114" s="14"/>
      <c r="C114" s="14"/>
      <c r="D114" s="14"/>
      <c r="E114" s="15"/>
      <c r="F114" s="15"/>
      <c r="G114" s="14"/>
      <c r="H114" s="16"/>
      <c r="I114" s="17"/>
      <c r="J114" s="14"/>
      <c r="K114" s="13" t="str">
        <f aca="false">IF(F114="","",F114+J114)</f>
        <v/>
      </c>
      <c r="L114" s="14"/>
      <c r="M114" s="14"/>
    </row>
    <row r="115" customFormat="false" ht="15" hidden="false" customHeight="false" outlineLevel="0" collapsed="false">
      <c r="A115" s="14"/>
      <c r="B115" s="14"/>
      <c r="C115" s="14"/>
      <c r="D115" s="14"/>
      <c r="E115" s="15"/>
      <c r="F115" s="15"/>
      <c r="G115" s="14"/>
      <c r="H115" s="16"/>
      <c r="I115" s="17"/>
      <c r="J115" s="14"/>
      <c r="K115" s="13" t="str">
        <f aca="false">IF(F115="","",F115+J115)</f>
        <v/>
      </c>
      <c r="L115" s="14"/>
      <c r="M115" s="14"/>
    </row>
    <row r="116" customFormat="false" ht="15" hidden="false" customHeight="false" outlineLevel="0" collapsed="false">
      <c r="A116" s="14"/>
      <c r="B116" s="14"/>
      <c r="C116" s="14"/>
      <c r="D116" s="14"/>
      <c r="E116" s="15"/>
      <c r="F116" s="15"/>
      <c r="G116" s="14"/>
      <c r="H116" s="16"/>
      <c r="I116" s="17"/>
      <c r="J116" s="14"/>
      <c r="K116" s="13" t="str">
        <f aca="false">IF(F116="","",F116+J116)</f>
        <v/>
      </c>
      <c r="L116" s="14"/>
      <c r="M116" s="14"/>
    </row>
    <row r="117" customFormat="false" ht="15" hidden="false" customHeight="false" outlineLevel="0" collapsed="false">
      <c r="A117" s="14"/>
      <c r="B117" s="14"/>
      <c r="C117" s="14"/>
      <c r="D117" s="14"/>
      <c r="E117" s="15"/>
      <c r="F117" s="15"/>
      <c r="G117" s="14"/>
      <c r="H117" s="16"/>
      <c r="I117" s="17"/>
      <c r="J117" s="14"/>
      <c r="K117" s="13" t="str">
        <f aca="false">IF(F117="","",F117+J117)</f>
        <v/>
      </c>
      <c r="L117" s="14"/>
      <c r="M117" s="14"/>
    </row>
    <row r="118" customFormat="false" ht="15" hidden="false" customHeight="false" outlineLevel="0" collapsed="false">
      <c r="A118" s="14"/>
      <c r="B118" s="14"/>
      <c r="C118" s="14"/>
      <c r="D118" s="14"/>
      <c r="E118" s="15"/>
      <c r="F118" s="15"/>
      <c r="G118" s="14"/>
      <c r="H118" s="16"/>
      <c r="I118" s="17"/>
      <c r="J118" s="14"/>
      <c r="K118" s="13" t="str">
        <f aca="false">IF(F118="","",F118+J118)</f>
        <v/>
      </c>
      <c r="L118" s="14"/>
      <c r="M118" s="14"/>
    </row>
    <row r="119" customFormat="false" ht="15" hidden="false" customHeight="false" outlineLevel="0" collapsed="false">
      <c r="A119" s="14"/>
      <c r="B119" s="14"/>
      <c r="C119" s="14"/>
      <c r="D119" s="14"/>
      <c r="E119" s="15"/>
      <c r="F119" s="15"/>
      <c r="G119" s="14"/>
      <c r="H119" s="16"/>
      <c r="I119" s="17"/>
      <c r="J119" s="14"/>
      <c r="K119" s="13" t="str">
        <f aca="false">IF(F119="","",F119+J119)</f>
        <v/>
      </c>
      <c r="L119" s="14"/>
      <c r="M119" s="14"/>
    </row>
    <row r="120" customFormat="false" ht="15" hidden="false" customHeight="false" outlineLevel="0" collapsed="false">
      <c r="A120" s="14"/>
      <c r="B120" s="14"/>
      <c r="C120" s="14"/>
      <c r="D120" s="14"/>
      <c r="E120" s="15"/>
      <c r="F120" s="15"/>
      <c r="G120" s="14"/>
      <c r="H120" s="16"/>
      <c r="I120" s="17"/>
      <c r="J120" s="14"/>
      <c r="K120" s="13" t="str">
        <f aca="false">IF(F120="","",F120+J120)</f>
        <v/>
      </c>
      <c r="L120" s="14"/>
      <c r="M120" s="14"/>
    </row>
    <row r="121" customFormat="false" ht="15" hidden="false" customHeight="false" outlineLevel="0" collapsed="false">
      <c r="A121" s="14"/>
      <c r="B121" s="14"/>
      <c r="C121" s="14"/>
      <c r="D121" s="14"/>
      <c r="E121" s="15"/>
      <c r="F121" s="15"/>
      <c r="G121" s="14"/>
      <c r="H121" s="16"/>
      <c r="I121" s="17"/>
      <c r="J121" s="14"/>
      <c r="K121" s="13" t="str">
        <f aca="false">IF(F121="","",F121+J121)</f>
        <v/>
      </c>
      <c r="L121" s="14"/>
      <c r="M121" s="14"/>
    </row>
    <row r="122" customFormat="false" ht="15" hidden="false" customHeight="false" outlineLevel="0" collapsed="false">
      <c r="A122" s="14"/>
      <c r="B122" s="14"/>
      <c r="C122" s="14"/>
      <c r="D122" s="14"/>
      <c r="E122" s="15"/>
      <c r="F122" s="15"/>
      <c r="G122" s="14"/>
      <c r="H122" s="16"/>
      <c r="I122" s="17"/>
      <c r="J122" s="14"/>
      <c r="K122" s="13" t="str">
        <f aca="false">IF(F122="","",F122+J122)</f>
        <v/>
      </c>
      <c r="L122" s="14"/>
      <c r="M122" s="14"/>
    </row>
    <row r="123" customFormat="false" ht="15" hidden="false" customHeight="false" outlineLevel="0" collapsed="false">
      <c r="A123" s="14"/>
      <c r="B123" s="14"/>
      <c r="C123" s="14"/>
      <c r="D123" s="14"/>
      <c r="E123" s="15"/>
      <c r="F123" s="15"/>
      <c r="G123" s="14"/>
      <c r="H123" s="16"/>
      <c r="I123" s="17"/>
      <c r="J123" s="14"/>
      <c r="K123" s="13" t="str">
        <f aca="false">IF(F123="","",F123+J123)</f>
        <v/>
      </c>
      <c r="L123" s="14"/>
      <c r="M123" s="14"/>
    </row>
    <row r="124" customFormat="false" ht="15" hidden="false" customHeight="false" outlineLevel="0" collapsed="false">
      <c r="A124" s="14"/>
      <c r="B124" s="14"/>
      <c r="C124" s="14"/>
      <c r="D124" s="14"/>
      <c r="E124" s="15"/>
      <c r="F124" s="15"/>
      <c r="G124" s="14"/>
      <c r="H124" s="16"/>
      <c r="I124" s="17"/>
      <c r="J124" s="14"/>
      <c r="K124" s="13" t="str">
        <f aca="false">IF(F124="","",F124+J124)</f>
        <v/>
      </c>
      <c r="L124" s="14"/>
      <c r="M124" s="14"/>
    </row>
    <row r="127" customFormat="false" ht="15" hidden="false" customHeight="false" outlineLevel="0" collapsed="false">
      <c r="A127" s="5" t="s">
        <v>26</v>
      </c>
    </row>
    <row r="128" customFormat="false" ht="15" hidden="false" customHeight="false" outlineLevel="0" collapsed="false">
      <c r="A128" s="6" t="s">
        <v>27</v>
      </c>
    </row>
    <row r="129" customFormat="false" ht="15" hidden="false" customHeight="false" outlineLevel="0" collapsed="false">
      <c r="A129" s="6" t="s">
        <v>28</v>
      </c>
    </row>
    <row r="130" customFormat="false" ht="15" hidden="false" customHeight="false" outlineLevel="0" collapsed="false">
      <c r="A130" s="7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18"/>
    <col collapsed="false" customWidth="true" hidden="false" outlineLevel="0" max="5" min="5" style="0" width="10"/>
    <col collapsed="false" customWidth="true" hidden="false" outlineLevel="0" max="6" min="6" style="0" width="15"/>
    <col collapsed="false" customWidth="true" hidden="false" outlineLevel="0" max="7" min="7" style="0" width="12"/>
  </cols>
  <sheetData>
    <row r="1" customFormat="false" ht="17.35" hidden="false" customHeight="false" outlineLevel="0" collapsed="false">
      <c r="A1" s="1" t="s">
        <v>68</v>
      </c>
    </row>
    <row r="2" customFormat="false" ht="15" hidden="false" customHeight="false" outlineLevel="0" collapsed="false">
      <c r="A2" s="2" t="s">
        <v>69</v>
      </c>
    </row>
    <row r="4" customFormat="false" ht="30" hidden="false" customHeight="true" outlineLevel="0" collapsed="false">
      <c r="A4" s="8" t="s">
        <v>70</v>
      </c>
      <c r="B4" s="8" t="s">
        <v>33</v>
      </c>
      <c r="C4" s="8" t="s">
        <v>71</v>
      </c>
      <c r="D4" s="8" t="s">
        <v>72</v>
      </c>
      <c r="E4" s="8" t="s">
        <v>73</v>
      </c>
      <c r="F4" s="8" t="s">
        <v>74</v>
      </c>
      <c r="G4" s="8" t="s">
        <v>32</v>
      </c>
    </row>
    <row r="5" customFormat="false" ht="15" hidden="false" customHeight="false" outlineLevel="0" collapsed="false">
      <c r="A5" s="10" t="s">
        <v>75</v>
      </c>
      <c r="B5" s="9" t="s">
        <v>46</v>
      </c>
      <c r="C5" s="9" t="s">
        <v>76</v>
      </c>
      <c r="D5" s="9" t="s">
        <v>77</v>
      </c>
      <c r="E5" s="18" t="n">
        <v>400</v>
      </c>
      <c r="F5" s="12" t="n">
        <v>380000</v>
      </c>
      <c r="G5" s="9" t="s">
        <v>45</v>
      </c>
    </row>
    <row r="6" customFormat="false" ht="15" hidden="false" customHeight="false" outlineLevel="0" collapsed="false">
      <c r="A6" s="10" t="s">
        <v>78</v>
      </c>
      <c r="B6" s="9" t="s">
        <v>46</v>
      </c>
      <c r="C6" s="9" t="s">
        <v>79</v>
      </c>
      <c r="D6" s="9" t="s">
        <v>77</v>
      </c>
      <c r="E6" s="18" t="n">
        <v>520</v>
      </c>
      <c r="F6" s="12" t="n">
        <v>494000</v>
      </c>
      <c r="G6" s="9" t="s">
        <v>45</v>
      </c>
    </row>
    <row r="7" customFormat="false" ht="15" hidden="false" customHeight="false" outlineLevel="0" collapsed="false">
      <c r="A7" s="10" t="s">
        <v>80</v>
      </c>
      <c r="B7" s="9" t="s">
        <v>62</v>
      </c>
      <c r="C7" s="9" t="s">
        <v>81</v>
      </c>
      <c r="D7" s="9" t="s">
        <v>82</v>
      </c>
      <c r="E7" s="18" t="n">
        <v>150</v>
      </c>
      <c r="F7" s="12" t="n">
        <v>615000</v>
      </c>
      <c r="G7" s="9" t="s">
        <v>61</v>
      </c>
    </row>
    <row r="8" customFormat="false" ht="15" hidden="false" customHeight="false" outlineLevel="0" collapsed="false">
      <c r="A8" s="15" t="s">
        <v>83</v>
      </c>
      <c r="B8" s="14" t="s">
        <v>46</v>
      </c>
      <c r="C8" s="14" t="s">
        <v>84</v>
      </c>
      <c r="D8" s="14" t="s">
        <v>85</v>
      </c>
      <c r="E8" s="19" t="n">
        <v>300</v>
      </c>
      <c r="F8" s="17" t="n">
        <v>285000</v>
      </c>
      <c r="G8" s="14" t="s">
        <v>54</v>
      </c>
    </row>
    <row r="9" customFormat="false" ht="15" hidden="false" customHeight="false" outlineLevel="0" collapsed="false">
      <c r="A9" s="15"/>
      <c r="B9" s="14"/>
      <c r="C9" s="14"/>
      <c r="D9" s="14"/>
      <c r="E9" s="19"/>
      <c r="F9" s="17"/>
      <c r="G9" s="14"/>
    </row>
    <row r="10" customFormat="false" ht="15" hidden="false" customHeight="false" outlineLevel="0" collapsed="false">
      <c r="A10" s="15"/>
      <c r="B10" s="14"/>
      <c r="C10" s="14"/>
      <c r="D10" s="14"/>
      <c r="E10" s="19"/>
      <c r="F10" s="17"/>
      <c r="G10" s="14"/>
    </row>
    <row r="11" customFormat="false" ht="15" hidden="false" customHeight="false" outlineLevel="0" collapsed="false">
      <c r="A11" s="15"/>
      <c r="B11" s="14"/>
      <c r="C11" s="14"/>
      <c r="D11" s="14"/>
      <c r="E11" s="19"/>
      <c r="F11" s="17"/>
      <c r="G11" s="14"/>
    </row>
    <row r="12" customFormat="false" ht="15" hidden="false" customHeight="false" outlineLevel="0" collapsed="false">
      <c r="A12" s="15"/>
      <c r="B12" s="14"/>
      <c r="C12" s="14"/>
      <c r="D12" s="14"/>
      <c r="E12" s="19"/>
      <c r="F12" s="17"/>
      <c r="G12" s="14"/>
    </row>
    <row r="13" customFormat="false" ht="15" hidden="false" customHeight="false" outlineLevel="0" collapsed="false">
      <c r="A13" s="15"/>
      <c r="B13" s="14"/>
      <c r="C13" s="14"/>
      <c r="D13" s="14"/>
      <c r="E13" s="19"/>
      <c r="F13" s="17"/>
      <c r="G13" s="14"/>
    </row>
    <row r="14" customFormat="false" ht="15" hidden="false" customHeight="false" outlineLevel="0" collapsed="false">
      <c r="A14" s="15"/>
      <c r="B14" s="14"/>
      <c r="C14" s="14"/>
      <c r="D14" s="14"/>
      <c r="E14" s="19"/>
      <c r="F14" s="17"/>
      <c r="G14" s="14"/>
    </row>
    <row r="15" customFormat="false" ht="15" hidden="false" customHeight="false" outlineLevel="0" collapsed="false">
      <c r="A15" s="15"/>
      <c r="B15" s="14"/>
      <c r="C15" s="14"/>
      <c r="D15" s="14"/>
      <c r="E15" s="19"/>
      <c r="F15" s="17"/>
      <c r="G15" s="14"/>
    </row>
    <row r="16" customFormat="false" ht="15" hidden="false" customHeight="false" outlineLevel="0" collapsed="false">
      <c r="A16" s="15"/>
      <c r="B16" s="14"/>
      <c r="C16" s="14"/>
      <c r="D16" s="14"/>
      <c r="E16" s="19"/>
      <c r="F16" s="17"/>
      <c r="G16" s="14"/>
    </row>
    <row r="17" customFormat="false" ht="15" hidden="false" customHeight="false" outlineLevel="0" collapsed="false">
      <c r="A17" s="15"/>
      <c r="B17" s="14"/>
      <c r="C17" s="14"/>
      <c r="D17" s="14"/>
      <c r="E17" s="19"/>
      <c r="F17" s="17"/>
      <c r="G17" s="14"/>
    </row>
    <row r="18" customFormat="false" ht="15" hidden="false" customHeight="false" outlineLevel="0" collapsed="false">
      <c r="A18" s="15"/>
      <c r="B18" s="14"/>
      <c r="C18" s="14"/>
      <c r="D18" s="14"/>
      <c r="E18" s="19"/>
      <c r="F18" s="17"/>
      <c r="G18" s="14"/>
    </row>
    <row r="19" customFormat="false" ht="15" hidden="false" customHeight="false" outlineLevel="0" collapsed="false">
      <c r="A19" s="15"/>
      <c r="B19" s="14"/>
      <c r="C19" s="14"/>
      <c r="D19" s="14"/>
      <c r="E19" s="19"/>
      <c r="F19" s="17"/>
      <c r="G19" s="14"/>
    </row>
    <row r="20" customFormat="false" ht="15" hidden="false" customHeight="false" outlineLevel="0" collapsed="false">
      <c r="A20" s="15"/>
      <c r="B20" s="14"/>
      <c r="C20" s="14"/>
      <c r="D20" s="14"/>
      <c r="E20" s="19"/>
      <c r="F20" s="17"/>
      <c r="G20" s="14"/>
    </row>
    <row r="21" customFormat="false" ht="15" hidden="false" customHeight="false" outlineLevel="0" collapsed="false">
      <c r="A21" s="15"/>
      <c r="B21" s="14"/>
      <c r="C21" s="14"/>
      <c r="D21" s="14"/>
      <c r="E21" s="19"/>
      <c r="F21" s="17"/>
      <c r="G21" s="14"/>
    </row>
    <row r="22" customFormat="false" ht="15" hidden="false" customHeight="false" outlineLevel="0" collapsed="false">
      <c r="A22" s="15"/>
      <c r="B22" s="14"/>
      <c r="C22" s="14"/>
      <c r="D22" s="14"/>
      <c r="E22" s="19"/>
      <c r="F22" s="17"/>
      <c r="G22" s="14"/>
    </row>
    <row r="23" customFormat="false" ht="15" hidden="false" customHeight="false" outlineLevel="0" collapsed="false">
      <c r="A23" s="15"/>
      <c r="B23" s="14"/>
      <c r="C23" s="14"/>
      <c r="D23" s="14"/>
      <c r="E23" s="19"/>
      <c r="F23" s="17"/>
      <c r="G23" s="14"/>
    </row>
    <row r="24" customFormat="false" ht="15" hidden="false" customHeight="false" outlineLevel="0" collapsed="false">
      <c r="A24" s="15"/>
      <c r="B24" s="14"/>
      <c r="C24" s="14"/>
      <c r="D24" s="14"/>
      <c r="E24" s="19"/>
      <c r="F24" s="17"/>
      <c r="G24" s="14"/>
    </row>
    <row r="25" customFormat="false" ht="15" hidden="false" customHeight="false" outlineLevel="0" collapsed="false">
      <c r="A25" s="15"/>
      <c r="B25" s="14"/>
      <c r="C25" s="14"/>
      <c r="D25" s="14"/>
      <c r="E25" s="19"/>
      <c r="F25" s="17"/>
      <c r="G25" s="14"/>
    </row>
    <row r="26" customFormat="false" ht="15" hidden="false" customHeight="false" outlineLevel="0" collapsed="false">
      <c r="A26" s="15"/>
      <c r="B26" s="14"/>
      <c r="C26" s="14"/>
      <c r="D26" s="14"/>
      <c r="E26" s="19"/>
      <c r="F26" s="17"/>
      <c r="G26" s="14"/>
    </row>
    <row r="27" customFormat="false" ht="15" hidden="false" customHeight="false" outlineLevel="0" collapsed="false">
      <c r="A27" s="15"/>
      <c r="B27" s="14"/>
      <c r="C27" s="14"/>
      <c r="D27" s="14"/>
      <c r="E27" s="19"/>
      <c r="F27" s="17"/>
      <c r="G27" s="14"/>
    </row>
    <row r="28" customFormat="false" ht="15" hidden="false" customHeight="false" outlineLevel="0" collapsed="false">
      <c r="A28" s="15"/>
      <c r="B28" s="14"/>
      <c r="C28" s="14"/>
      <c r="D28" s="14"/>
      <c r="E28" s="19"/>
      <c r="F28" s="17"/>
      <c r="G28" s="14"/>
    </row>
    <row r="29" customFormat="false" ht="15" hidden="false" customHeight="false" outlineLevel="0" collapsed="false">
      <c r="A29" s="15"/>
      <c r="B29" s="14"/>
      <c r="C29" s="14"/>
      <c r="D29" s="14"/>
      <c r="E29" s="19"/>
      <c r="F29" s="17"/>
      <c r="G29" s="14"/>
    </row>
    <row r="30" customFormat="false" ht="15" hidden="false" customHeight="false" outlineLevel="0" collapsed="false">
      <c r="A30" s="15"/>
      <c r="B30" s="14"/>
      <c r="C30" s="14"/>
      <c r="D30" s="14"/>
      <c r="E30" s="19"/>
      <c r="F30" s="17"/>
      <c r="G30" s="14"/>
    </row>
    <row r="31" customFormat="false" ht="15" hidden="false" customHeight="false" outlineLevel="0" collapsed="false">
      <c r="A31" s="15"/>
      <c r="B31" s="14"/>
      <c r="C31" s="14"/>
      <c r="D31" s="14"/>
      <c r="E31" s="19"/>
      <c r="F31" s="17"/>
      <c r="G31" s="14"/>
    </row>
    <row r="32" customFormat="false" ht="15" hidden="false" customHeight="false" outlineLevel="0" collapsed="false">
      <c r="A32" s="15"/>
      <c r="B32" s="14"/>
      <c r="C32" s="14"/>
      <c r="D32" s="14"/>
      <c r="E32" s="19"/>
      <c r="F32" s="17"/>
      <c r="G32" s="14"/>
    </row>
    <row r="33" customFormat="false" ht="15" hidden="false" customHeight="false" outlineLevel="0" collapsed="false">
      <c r="A33" s="15"/>
      <c r="B33" s="14"/>
      <c r="C33" s="14"/>
      <c r="D33" s="14"/>
      <c r="E33" s="19"/>
      <c r="F33" s="17"/>
      <c r="G33" s="14"/>
    </row>
    <row r="34" customFormat="false" ht="15" hidden="false" customHeight="false" outlineLevel="0" collapsed="false">
      <c r="A34" s="15"/>
      <c r="B34" s="14"/>
      <c r="C34" s="14"/>
      <c r="D34" s="14"/>
      <c r="E34" s="19"/>
      <c r="F34" s="17"/>
      <c r="G34" s="14"/>
    </row>
    <row r="35" customFormat="false" ht="15" hidden="false" customHeight="false" outlineLevel="0" collapsed="false">
      <c r="A35" s="15"/>
      <c r="B35" s="14"/>
      <c r="C35" s="14"/>
      <c r="D35" s="14"/>
      <c r="E35" s="19"/>
      <c r="F35" s="17"/>
      <c r="G35" s="14"/>
    </row>
    <row r="36" customFormat="false" ht="15" hidden="false" customHeight="false" outlineLevel="0" collapsed="false">
      <c r="A36" s="15"/>
      <c r="B36" s="14"/>
      <c r="C36" s="14"/>
      <c r="D36" s="14"/>
      <c r="E36" s="19"/>
      <c r="F36" s="17"/>
      <c r="G36" s="14"/>
    </row>
    <row r="37" customFormat="false" ht="15" hidden="false" customHeight="false" outlineLevel="0" collapsed="false">
      <c r="A37" s="15"/>
      <c r="B37" s="14"/>
      <c r="C37" s="14"/>
      <c r="D37" s="14"/>
      <c r="E37" s="19"/>
      <c r="F37" s="17"/>
      <c r="G37" s="14"/>
    </row>
    <row r="38" customFormat="false" ht="15" hidden="false" customHeight="false" outlineLevel="0" collapsed="false">
      <c r="A38" s="15"/>
      <c r="B38" s="14"/>
      <c r="C38" s="14"/>
      <c r="D38" s="14"/>
      <c r="E38" s="19"/>
      <c r="F38" s="17"/>
      <c r="G38" s="14"/>
    </row>
    <row r="39" customFormat="false" ht="15" hidden="false" customHeight="false" outlineLevel="0" collapsed="false">
      <c r="A39" s="15"/>
      <c r="B39" s="14"/>
      <c r="C39" s="14"/>
      <c r="D39" s="14"/>
      <c r="E39" s="19"/>
      <c r="F39" s="17"/>
      <c r="G39" s="14"/>
    </row>
    <row r="40" customFormat="false" ht="15" hidden="false" customHeight="false" outlineLevel="0" collapsed="false">
      <c r="A40" s="15"/>
      <c r="B40" s="14"/>
      <c r="C40" s="14"/>
      <c r="D40" s="14"/>
      <c r="E40" s="19"/>
      <c r="F40" s="17"/>
      <c r="G40" s="14"/>
    </row>
    <row r="41" customFormat="false" ht="15" hidden="false" customHeight="false" outlineLevel="0" collapsed="false">
      <c r="A41" s="15"/>
      <c r="B41" s="14"/>
      <c r="C41" s="14"/>
      <c r="D41" s="14"/>
      <c r="E41" s="19"/>
      <c r="F41" s="17"/>
      <c r="G41" s="14"/>
    </row>
    <row r="42" customFormat="false" ht="15" hidden="false" customHeight="false" outlineLevel="0" collapsed="false">
      <c r="A42" s="15"/>
      <c r="B42" s="14"/>
      <c r="C42" s="14"/>
      <c r="D42" s="14"/>
      <c r="E42" s="19"/>
      <c r="F42" s="17"/>
      <c r="G42" s="14"/>
    </row>
    <row r="43" customFormat="false" ht="15" hidden="false" customHeight="false" outlineLevel="0" collapsed="false">
      <c r="A43" s="15"/>
      <c r="B43" s="14"/>
      <c r="C43" s="14"/>
      <c r="D43" s="14"/>
      <c r="E43" s="19"/>
      <c r="F43" s="17"/>
      <c r="G43" s="14"/>
    </row>
    <row r="44" customFormat="false" ht="15" hidden="false" customHeight="false" outlineLevel="0" collapsed="false">
      <c r="A44" s="15"/>
      <c r="B44" s="14"/>
      <c r="C44" s="14"/>
      <c r="D44" s="14"/>
      <c r="E44" s="19"/>
      <c r="F44" s="17"/>
      <c r="G44" s="14"/>
    </row>
    <row r="45" customFormat="false" ht="15" hidden="false" customHeight="false" outlineLevel="0" collapsed="false">
      <c r="A45" s="15"/>
      <c r="B45" s="14"/>
      <c r="C45" s="14"/>
      <c r="D45" s="14"/>
      <c r="E45" s="19"/>
      <c r="F45" s="17"/>
      <c r="G45" s="14"/>
    </row>
    <row r="46" customFormat="false" ht="15" hidden="false" customHeight="false" outlineLevel="0" collapsed="false">
      <c r="A46" s="15"/>
      <c r="B46" s="14"/>
      <c r="C46" s="14"/>
      <c r="D46" s="14"/>
      <c r="E46" s="19"/>
      <c r="F46" s="17"/>
      <c r="G46" s="14"/>
    </row>
    <row r="47" customFormat="false" ht="15" hidden="false" customHeight="false" outlineLevel="0" collapsed="false">
      <c r="A47" s="15"/>
      <c r="B47" s="14"/>
      <c r="C47" s="14"/>
      <c r="D47" s="14"/>
      <c r="E47" s="19"/>
      <c r="F47" s="17"/>
      <c r="G47" s="14"/>
    </row>
    <row r="48" customFormat="false" ht="15" hidden="false" customHeight="false" outlineLevel="0" collapsed="false">
      <c r="A48" s="15"/>
      <c r="B48" s="14"/>
      <c r="C48" s="14"/>
      <c r="D48" s="14"/>
      <c r="E48" s="19"/>
      <c r="F48" s="17"/>
      <c r="G48" s="14"/>
    </row>
    <row r="49" customFormat="false" ht="15" hidden="false" customHeight="false" outlineLevel="0" collapsed="false">
      <c r="A49" s="15"/>
      <c r="B49" s="14"/>
      <c r="C49" s="14"/>
      <c r="D49" s="14"/>
      <c r="E49" s="19"/>
      <c r="F49" s="17"/>
      <c r="G49" s="14"/>
    </row>
    <row r="50" customFormat="false" ht="15" hidden="false" customHeight="false" outlineLevel="0" collapsed="false">
      <c r="A50" s="15"/>
      <c r="B50" s="14"/>
      <c r="C50" s="14"/>
      <c r="D50" s="14"/>
      <c r="E50" s="19"/>
      <c r="F50" s="17"/>
      <c r="G50" s="14"/>
    </row>
    <row r="51" customFormat="false" ht="15" hidden="false" customHeight="false" outlineLevel="0" collapsed="false">
      <c r="A51" s="15"/>
      <c r="B51" s="14"/>
      <c r="C51" s="14"/>
      <c r="D51" s="14"/>
      <c r="E51" s="19"/>
      <c r="F51" s="17"/>
      <c r="G51" s="14"/>
    </row>
    <row r="52" customFormat="false" ht="15" hidden="false" customHeight="false" outlineLevel="0" collapsed="false">
      <c r="A52" s="15"/>
      <c r="B52" s="14"/>
      <c r="C52" s="14"/>
      <c r="D52" s="14"/>
      <c r="E52" s="19"/>
      <c r="F52" s="17"/>
      <c r="G52" s="14"/>
    </row>
    <row r="53" customFormat="false" ht="15" hidden="false" customHeight="false" outlineLevel="0" collapsed="false">
      <c r="A53" s="15"/>
      <c r="B53" s="14"/>
      <c r="C53" s="14"/>
      <c r="D53" s="14"/>
      <c r="E53" s="19"/>
      <c r="F53" s="17"/>
      <c r="G53" s="14"/>
    </row>
    <row r="54" customFormat="false" ht="15" hidden="false" customHeight="false" outlineLevel="0" collapsed="false">
      <c r="A54" s="15"/>
      <c r="B54" s="14"/>
      <c r="C54" s="14"/>
      <c r="D54" s="14"/>
      <c r="E54" s="19"/>
      <c r="F54" s="17"/>
      <c r="G54" s="14"/>
    </row>
    <row r="55" customFormat="false" ht="15" hidden="false" customHeight="false" outlineLevel="0" collapsed="false">
      <c r="A55" s="15"/>
      <c r="B55" s="14"/>
      <c r="C55" s="14"/>
      <c r="D55" s="14"/>
      <c r="E55" s="19"/>
      <c r="F55" s="17"/>
      <c r="G55" s="14"/>
    </row>
    <row r="56" customFormat="false" ht="15" hidden="false" customHeight="false" outlineLevel="0" collapsed="false">
      <c r="A56" s="15"/>
      <c r="B56" s="14"/>
      <c r="C56" s="14"/>
      <c r="D56" s="14"/>
      <c r="E56" s="19"/>
      <c r="F56" s="17"/>
      <c r="G56" s="14"/>
    </row>
    <row r="57" customFormat="false" ht="15" hidden="false" customHeight="false" outlineLevel="0" collapsed="false">
      <c r="A57" s="15"/>
      <c r="B57" s="14"/>
      <c r="C57" s="14"/>
      <c r="D57" s="14"/>
      <c r="E57" s="19"/>
      <c r="F57" s="17"/>
      <c r="G57" s="14"/>
    </row>
    <row r="58" customFormat="false" ht="15" hidden="false" customHeight="false" outlineLevel="0" collapsed="false">
      <c r="A58" s="15"/>
      <c r="B58" s="14"/>
      <c r="C58" s="14"/>
      <c r="D58" s="14"/>
      <c r="E58" s="19"/>
      <c r="F58" s="17"/>
      <c r="G58" s="14"/>
    </row>
    <row r="59" customFormat="false" ht="15" hidden="false" customHeight="false" outlineLevel="0" collapsed="false">
      <c r="A59" s="15"/>
      <c r="B59" s="14"/>
      <c r="C59" s="14"/>
      <c r="D59" s="14"/>
      <c r="E59" s="19"/>
      <c r="F59" s="17"/>
      <c r="G59" s="14"/>
    </row>
    <row r="60" customFormat="false" ht="15" hidden="false" customHeight="false" outlineLevel="0" collapsed="false">
      <c r="A60" s="15"/>
      <c r="B60" s="14"/>
      <c r="C60" s="14"/>
      <c r="D60" s="14"/>
      <c r="E60" s="19"/>
      <c r="F60" s="17"/>
      <c r="G60" s="14"/>
    </row>
    <row r="61" customFormat="false" ht="15" hidden="false" customHeight="false" outlineLevel="0" collapsed="false">
      <c r="A61" s="15"/>
      <c r="B61" s="14"/>
      <c r="C61" s="14"/>
      <c r="D61" s="14"/>
      <c r="E61" s="19"/>
      <c r="F61" s="17"/>
      <c r="G61" s="14"/>
    </row>
    <row r="62" customFormat="false" ht="15" hidden="false" customHeight="false" outlineLevel="0" collapsed="false">
      <c r="A62" s="15"/>
      <c r="B62" s="14"/>
      <c r="C62" s="14"/>
      <c r="D62" s="14"/>
      <c r="E62" s="19"/>
      <c r="F62" s="17"/>
      <c r="G62" s="14"/>
    </row>
    <row r="63" customFormat="false" ht="15" hidden="false" customHeight="false" outlineLevel="0" collapsed="false">
      <c r="A63" s="15"/>
      <c r="B63" s="14"/>
      <c r="C63" s="14"/>
      <c r="D63" s="14"/>
      <c r="E63" s="19"/>
      <c r="F63" s="17"/>
      <c r="G63" s="14"/>
    </row>
    <row r="64" customFormat="false" ht="15" hidden="false" customHeight="false" outlineLevel="0" collapsed="false">
      <c r="A64" s="15"/>
      <c r="B64" s="14"/>
      <c r="C64" s="14"/>
      <c r="D64" s="14"/>
      <c r="E64" s="19"/>
      <c r="F64" s="17"/>
      <c r="G64" s="14"/>
    </row>
    <row r="65" customFormat="false" ht="15" hidden="false" customHeight="false" outlineLevel="0" collapsed="false">
      <c r="A65" s="15"/>
      <c r="B65" s="14"/>
      <c r="C65" s="14"/>
      <c r="D65" s="14"/>
      <c r="E65" s="19"/>
      <c r="F65" s="17"/>
      <c r="G65" s="14"/>
    </row>
    <row r="66" customFormat="false" ht="15" hidden="false" customHeight="false" outlineLevel="0" collapsed="false">
      <c r="A66" s="15"/>
      <c r="B66" s="14"/>
      <c r="C66" s="14"/>
      <c r="D66" s="14"/>
      <c r="E66" s="19"/>
      <c r="F66" s="17"/>
      <c r="G66" s="14"/>
    </row>
    <row r="67" customFormat="false" ht="15" hidden="false" customHeight="false" outlineLevel="0" collapsed="false">
      <c r="A67" s="15"/>
      <c r="B67" s="14"/>
      <c r="C67" s="14"/>
      <c r="D67" s="14"/>
      <c r="E67" s="19"/>
      <c r="F67" s="17"/>
      <c r="G67" s="14"/>
    </row>
    <row r="68" customFormat="false" ht="15" hidden="false" customHeight="false" outlineLevel="0" collapsed="false">
      <c r="A68" s="15"/>
      <c r="B68" s="14"/>
      <c r="C68" s="14"/>
      <c r="D68" s="14"/>
      <c r="E68" s="19"/>
      <c r="F68" s="17"/>
      <c r="G68" s="14"/>
    </row>
    <row r="69" customFormat="false" ht="15" hidden="false" customHeight="false" outlineLevel="0" collapsed="false">
      <c r="A69" s="15"/>
      <c r="B69" s="14"/>
      <c r="C69" s="14"/>
      <c r="D69" s="14"/>
      <c r="E69" s="19"/>
      <c r="F69" s="17"/>
      <c r="G69" s="14"/>
    </row>
    <row r="70" customFormat="false" ht="15" hidden="false" customHeight="false" outlineLevel="0" collapsed="false">
      <c r="A70" s="15"/>
      <c r="B70" s="14"/>
      <c r="C70" s="14"/>
      <c r="D70" s="14"/>
      <c r="E70" s="19"/>
      <c r="F70" s="17"/>
      <c r="G70" s="14"/>
    </row>
    <row r="71" customFormat="false" ht="15" hidden="false" customHeight="false" outlineLevel="0" collapsed="false">
      <c r="A71" s="15"/>
      <c r="B71" s="14"/>
      <c r="C71" s="14"/>
      <c r="D71" s="14"/>
      <c r="E71" s="19"/>
      <c r="F71" s="17"/>
      <c r="G71" s="14"/>
    </row>
    <row r="72" customFormat="false" ht="15" hidden="false" customHeight="false" outlineLevel="0" collapsed="false">
      <c r="A72" s="15"/>
      <c r="B72" s="14"/>
      <c r="C72" s="14"/>
      <c r="D72" s="14"/>
      <c r="E72" s="19"/>
      <c r="F72" s="17"/>
      <c r="G72" s="14"/>
    </row>
    <row r="73" customFormat="false" ht="15" hidden="false" customHeight="false" outlineLevel="0" collapsed="false">
      <c r="A73" s="15"/>
      <c r="B73" s="14"/>
      <c r="C73" s="14"/>
      <c r="D73" s="14"/>
      <c r="E73" s="19"/>
      <c r="F73" s="17"/>
      <c r="G73" s="14"/>
    </row>
    <row r="74" customFormat="false" ht="15" hidden="false" customHeight="false" outlineLevel="0" collapsed="false">
      <c r="A74" s="15"/>
      <c r="B74" s="14"/>
      <c r="C74" s="14"/>
      <c r="D74" s="14"/>
      <c r="E74" s="19"/>
      <c r="F74" s="17"/>
      <c r="G74" s="14"/>
    </row>
    <row r="75" customFormat="false" ht="15" hidden="false" customHeight="false" outlineLevel="0" collapsed="false">
      <c r="A75" s="15"/>
      <c r="B75" s="14"/>
      <c r="C75" s="14"/>
      <c r="D75" s="14"/>
      <c r="E75" s="19"/>
      <c r="F75" s="17"/>
      <c r="G75" s="14"/>
    </row>
    <row r="76" customFormat="false" ht="15" hidden="false" customHeight="false" outlineLevel="0" collapsed="false">
      <c r="A76" s="15"/>
      <c r="B76" s="14"/>
      <c r="C76" s="14"/>
      <c r="D76" s="14"/>
      <c r="E76" s="19"/>
      <c r="F76" s="17"/>
      <c r="G76" s="14"/>
    </row>
    <row r="77" customFormat="false" ht="15" hidden="false" customHeight="false" outlineLevel="0" collapsed="false">
      <c r="A77" s="15"/>
      <c r="B77" s="14"/>
      <c r="C77" s="14"/>
      <c r="D77" s="14"/>
      <c r="E77" s="19"/>
      <c r="F77" s="17"/>
      <c r="G77" s="14"/>
    </row>
    <row r="78" customFormat="false" ht="15" hidden="false" customHeight="false" outlineLevel="0" collapsed="false">
      <c r="A78" s="15"/>
      <c r="B78" s="14"/>
      <c r="C78" s="14"/>
      <c r="D78" s="14"/>
      <c r="E78" s="19"/>
      <c r="F78" s="17"/>
      <c r="G78" s="14"/>
    </row>
    <row r="79" customFormat="false" ht="15" hidden="false" customHeight="false" outlineLevel="0" collapsed="false">
      <c r="A79" s="15"/>
      <c r="B79" s="14"/>
      <c r="C79" s="14"/>
      <c r="D79" s="14"/>
      <c r="E79" s="19"/>
      <c r="F79" s="17"/>
      <c r="G79" s="14"/>
    </row>
    <row r="80" customFormat="false" ht="15" hidden="false" customHeight="false" outlineLevel="0" collapsed="false">
      <c r="A80" s="15"/>
      <c r="B80" s="14"/>
      <c r="C80" s="14"/>
      <c r="D80" s="14"/>
      <c r="E80" s="19"/>
      <c r="F80" s="17"/>
      <c r="G80" s="14"/>
    </row>
    <row r="81" customFormat="false" ht="15" hidden="false" customHeight="false" outlineLevel="0" collapsed="false">
      <c r="A81" s="15"/>
      <c r="B81" s="14"/>
      <c r="C81" s="14"/>
      <c r="D81" s="14"/>
      <c r="E81" s="19"/>
      <c r="F81" s="17"/>
      <c r="G81" s="14"/>
    </row>
    <row r="82" customFormat="false" ht="15" hidden="false" customHeight="false" outlineLevel="0" collapsed="false">
      <c r="A82" s="15"/>
      <c r="B82" s="14"/>
      <c r="C82" s="14"/>
      <c r="D82" s="14"/>
      <c r="E82" s="19"/>
      <c r="F82" s="17"/>
      <c r="G82" s="14"/>
    </row>
    <row r="83" customFormat="false" ht="15" hidden="false" customHeight="false" outlineLevel="0" collapsed="false">
      <c r="A83" s="15"/>
      <c r="B83" s="14"/>
      <c r="C83" s="14"/>
      <c r="D83" s="14"/>
      <c r="E83" s="19"/>
      <c r="F83" s="17"/>
      <c r="G83" s="14"/>
    </row>
    <row r="84" customFormat="false" ht="15" hidden="false" customHeight="false" outlineLevel="0" collapsed="false">
      <c r="A84" s="15"/>
      <c r="B84" s="14"/>
      <c r="C84" s="14"/>
      <c r="D84" s="14"/>
      <c r="E84" s="19"/>
      <c r="F84" s="17"/>
      <c r="G84" s="14"/>
    </row>
    <row r="85" customFormat="false" ht="15" hidden="false" customHeight="false" outlineLevel="0" collapsed="false">
      <c r="A85" s="15"/>
      <c r="B85" s="14"/>
      <c r="C85" s="14"/>
      <c r="D85" s="14"/>
      <c r="E85" s="19"/>
      <c r="F85" s="17"/>
      <c r="G85" s="14"/>
    </row>
    <row r="86" customFormat="false" ht="15" hidden="false" customHeight="false" outlineLevel="0" collapsed="false">
      <c r="A86" s="15"/>
      <c r="B86" s="14"/>
      <c r="C86" s="14"/>
      <c r="D86" s="14"/>
      <c r="E86" s="19"/>
      <c r="F86" s="17"/>
      <c r="G86" s="14"/>
    </row>
    <row r="87" customFormat="false" ht="15" hidden="false" customHeight="false" outlineLevel="0" collapsed="false">
      <c r="A87" s="15"/>
      <c r="B87" s="14"/>
      <c r="C87" s="14"/>
      <c r="D87" s="14"/>
      <c r="E87" s="19"/>
      <c r="F87" s="17"/>
      <c r="G87" s="14"/>
    </row>
    <row r="88" customFormat="false" ht="15" hidden="false" customHeight="false" outlineLevel="0" collapsed="false">
      <c r="A88" s="15"/>
      <c r="B88" s="14"/>
      <c r="C88" s="14"/>
      <c r="D88" s="14"/>
      <c r="E88" s="19"/>
      <c r="F88" s="17"/>
      <c r="G88" s="14"/>
    </row>
    <row r="89" customFormat="false" ht="15" hidden="false" customHeight="false" outlineLevel="0" collapsed="false">
      <c r="A89" s="15"/>
      <c r="B89" s="14"/>
      <c r="C89" s="14"/>
      <c r="D89" s="14"/>
      <c r="E89" s="19"/>
      <c r="F89" s="17"/>
      <c r="G89" s="14"/>
    </row>
    <row r="90" customFormat="false" ht="15" hidden="false" customHeight="false" outlineLevel="0" collapsed="false">
      <c r="A90" s="15"/>
      <c r="B90" s="14"/>
      <c r="C90" s="14"/>
      <c r="D90" s="14"/>
      <c r="E90" s="19"/>
      <c r="F90" s="17"/>
      <c r="G90" s="14"/>
    </row>
    <row r="91" customFormat="false" ht="15" hidden="false" customHeight="false" outlineLevel="0" collapsed="false">
      <c r="A91" s="15"/>
      <c r="B91" s="14"/>
      <c r="C91" s="14"/>
      <c r="D91" s="14"/>
      <c r="E91" s="19"/>
      <c r="F91" s="17"/>
      <c r="G91" s="14"/>
    </row>
    <row r="92" customFormat="false" ht="15" hidden="false" customHeight="false" outlineLevel="0" collapsed="false">
      <c r="A92" s="15"/>
      <c r="B92" s="14"/>
      <c r="C92" s="14"/>
      <c r="D92" s="14"/>
      <c r="E92" s="19"/>
      <c r="F92" s="17"/>
      <c r="G92" s="14"/>
    </row>
    <row r="93" customFormat="false" ht="15" hidden="false" customHeight="false" outlineLevel="0" collapsed="false">
      <c r="A93" s="15"/>
      <c r="B93" s="14"/>
      <c r="C93" s="14"/>
      <c r="D93" s="14"/>
      <c r="E93" s="19"/>
      <c r="F93" s="17"/>
      <c r="G93" s="14"/>
    </row>
    <row r="94" customFormat="false" ht="15" hidden="false" customHeight="false" outlineLevel="0" collapsed="false">
      <c r="A94" s="15"/>
      <c r="B94" s="14"/>
      <c r="C94" s="14"/>
      <c r="D94" s="14"/>
      <c r="E94" s="19"/>
      <c r="F94" s="17"/>
      <c r="G94" s="14"/>
    </row>
    <row r="95" customFormat="false" ht="15" hidden="false" customHeight="false" outlineLevel="0" collapsed="false">
      <c r="A95" s="15"/>
      <c r="B95" s="14"/>
      <c r="C95" s="14"/>
      <c r="D95" s="14"/>
      <c r="E95" s="19"/>
      <c r="F95" s="17"/>
      <c r="G95" s="14"/>
    </row>
    <row r="96" customFormat="false" ht="15" hidden="false" customHeight="false" outlineLevel="0" collapsed="false">
      <c r="A96" s="15"/>
      <c r="B96" s="14"/>
      <c r="C96" s="14"/>
      <c r="D96" s="14"/>
      <c r="E96" s="19"/>
      <c r="F96" s="17"/>
      <c r="G96" s="14"/>
    </row>
    <row r="97" customFormat="false" ht="15" hidden="false" customHeight="false" outlineLevel="0" collapsed="false">
      <c r="A97" s="15"/>
      <c r="B97" s="14"/>
      <c r="C97" s="14"/>
      <c r="D97" s="14"/>
      <c r="E97" s="19"/>
      <c r="F97" s="17"/>
      <c r="G97" s="14"/>
    </row>
    <row r="98" customFormat="false" ht="15" hidden="false" customHeight="false" outlineLevel="0" collapsed="false">
      <c r="A98" s="15"/>
      <c r="B98" s="14"/>
      <c r="C98" s="14"/>
      <c r="D98" s="14"/>
      <c r="E98" s="19"/>
      <c r="F98" s="17"/>
      <c r="G98" s="14"/>
    </row>
    <row r="99" customFormat="false" ht="15" hidden="false" customHeight="false" outlineLevel="0" collapsed="false">
      <c r="A99" s="15"/>
      <c r="B99" s="14"/>
      <c r="C99" s="14"/>
      <c r="D99" s="14"/>
      <c r="E99" s="19"/>
      <c r="F99" s="17"/>
      <c r="G99" s="14"/>
    </row>
    <row r="100" customFormat="false" ht="15" hidden="false" customHeight="false" outlineLevel="0" collapsed="false">
      <c r="A100" s="15"/>
      <c r="B100" s="14"/>
      <c r="C100" s="14"/>
      <c r="D100" s="14"/>
      <c r="E100" s="19"/>
      <c r="F100" s="17"/>
      <c r="G100" s="14"/>
    </row>
    <row r="101" customFormat="false" ht="15" hidden="false" customHeight="false" outlineLevel="0" collapsed="false">
      <c r="A101" s="15"/>
      <c r="B101" s="14"/>
      <c r="C101" s="14"/>
      <c r="D101" s="14"/>
      <c r="E101" s="19"/>
      <c r="F101" s="17"/>
      <c r="G101" s="14"/>
    </row>
    <row r="102" customFormat="false" ht="15" hidden="false" customHeight="false" outlineLevel="0" collapsed="false">
      <c r="A102" s="15"/>
      <c r="B102" s="14"/>
      <c r="C102" s="14"/>
      <c r="D102" s="14"/>
      <c r="E102" s="19"/>
      <c r="F102" s="17"/>
      <c r="G102" s="14"/>
    </row>
    <row r="103" customFormat="false" ht="15" hidden="false" customHeight="false" outlineLevel="0" collapsed="false">
      <c r="A103" s="15"/>
      <c r="B103" s="14"/>
      <c r="C103" s="14"/>
      <c r="D103" s="14"/>
      <c r="E103" s="19"/>
      <c r="F103" s="17"/>
      <c r="G103" s="14"/>
    </row>
    <row r="104" customFormat="false" ht="15" hidden="false" customHeight="false" outlineLevel="0" collapsed="false">
      <c r="A104" s="15"/>
      <c r="B104" s="14"/>
      <c r="C104" s="14"/>
      <c r="D104" s="14"/>
      <c r="E104" s="19"/>
      <c r="F104" s="17"/>
      <c r="G104" s="14"/>
    </row>
    <row r="105" customFormat="false" ht="15" hidden="false" customHeight="false" outlineLevel="0" collapsed="false">
      <c r="A105" s="15"/>
      <c r="B105" s="14"/>
      <c r="C105" s="14"/>
      <c r="D105" s="14"/>
      <c r="E105" s="19"/>
      <c r="F105" s="17"/>
      <c r="G105" s="14"/>
    </row>
    <row r="106" customFormat="false" ht="15" hidden="false" customHeight="false" outlineLevel="0" collapsed="false">
      <c r="A106" s="15"/>
      <c r="B106" s="14"/>
      <c r="C106" s="14"/>
      <c r="D106" s="14"/>
      <c r="E106" s="19"/>
      <c r="F106" s="17"/>
      <c r="G106" s="14"/>
    </row>
    <row r="107" customFormat="false" ht="15" hidden="false" customHeight="false" outlineLevel="0" collapsed="false">
      <c r="A107" s="15"/>
      <c r="B107" s="14"/>
      <c r="C107" s="14"/>
      <c r="D107" s="14"/>
      <c r="E107" s="19"/>
      <c r="F107" s="17"/>
      <c r="G107" s="14"/>
    </row>
    <row r="108" customFormat="false" ht="15" hidden="false" customHeight="false" outlineLevel="0" collapsed="false">
      <c r="A108" s="15"/>
      <c r="B108" s="14"/>
      <c r="C108" s="14"/>
      <c r="D108" s="14"/>
      <c r="E108" s="19"/>
      <c r="F108" s="17"/>
      <c r="G108" s="14"/>
    </row>
    <row r="109" customFormat="false" ht="15" hidden="false" customHeight="false" outlineLevel="0" collapsed="false">
      <c r="A109" s="15"/>
      <c r="B109" s="14"/>
      <c r="C109" s="14"/>
      <c r="D109" s="14"/>
      <c r="E109" s="19"/>
      <c r="F109" s="17"/>
      <c r="G109" s="14"/>
    </row>
    <row r="110" customFormat="false" ht="15" hidden="false" customHeight="false" outlineLevel="0" collapsed="false">
      <c r="A110" s="15"/>
      <c r="B110" s="14"/>
      <c r="C110" s="14"/>
      <c r="D110" s="14"/>
      <c r="E110" s="19"/>
      <c r="F110" s="17"/>
      <c r="G110" s="14"/>
    </row>
    <row r="111" customFormat="false" ht="15" hidden="false" customHeight="false" outlineLevel="0" collapsed="false">
      <c r="A111" s="15"/>
      <c r="B111" s="14"/>
      <c r="C111" s="14"/>
      <c r="D111" s="14"/>
      <c r="E111" s="19"/>
      <c r="F111" s="17"/>
      <c r="G111" s="14"/>
    </row>
    <row r="112" customFormat="false" ht="15" hidden="false" customHeight="false" outlineLevel="0" collapsed="false">
      <c r="A112" s="15"/>
      <c r="B112" s="14"/>
      <c r="C112" s="14"/>
      <c r="D112" s="14"/>
      <c r="E112" s="19"/>
      <c r="F112" s="17"/>
      <c r="G112" s="14"/>
    </row>
    <row r="113" customFormat="false" ht="15" hidden="false" customHeight="false" outlineLevel="0" collapsed="false">
      <c r="A113" s="15"/>
      <c r="B113" s="14"/>
      <c r="C113" s="14"/>
      <c r="D113" s="14"/>
      <c r="E113" s="19"/>
      <c r="F113" s="17"/>
      <c r="G113" s="14"/>
    </row>
    <row r="114" customFormat="false" ht="15" hidden="false" customHeight="false" outlineLevel="0" collapsed="false">
      <c r="A114" s="15"/>
      <c r="B114" s="14"/>
      <c r="C114" s="14"/>
      <c r="D114" s="14"/>
      <c r="E114" s="19"/>
      <c r="F114" s="17"/>
      <c r="G114" s="14"/>
    </row>
    <row r="115" customFormat="false" ht="15" hidden="false" customHeight="false" outlineLevel="0" collapsed="false">
      <c r="A115" s="15"/>
      <c r="B115" s="14"/>
      <c r="C115" s="14"/>
      <c r="D115" s="14"/>
      <c r="E115" s="19"/>
      <c r="F115" s="17"/>
      <c r="G115" s="14"/>
    </row>
    <row r="116" customFormat="false" ht="15" hidden="false" customHeight="false" outlineLevel="0" collapsed="false">
      <c r="A116" s="15"/>
      <c r="B116" s="14"/>
      <c r="C116" s="14"/>
      <c r="D116" s="14"/>
      <c r="E116" s="19"/>
      <c r="F116" s="17"/>
      <c r="G116" s="14"/>
    </row>
    <row r="117" customFormat="false" ht="15" hidden="false" customHeight="false" outlineLevel="0" collapsed="false">
      <c r="A117" s="15"/>
      <c r="B117" s="14"/>
      <c r="C117" s="14"/>
      <c r="D117" s="14"/>
      <c r="E117" s="19"/>
      <c r="F117" s="17"/>
      <c r="G117" s="14"/>
    </row>
    <row r="118" customFormat="false" ht="15" hidden="false" customHeight="false" outlineLevel="0" collapsed="false">
      <c r="A118" s="15"/>
      <c r="B118" s="14"/>
      <c r="C118" s="14"/>
      <c r="D118" s="14"/>
      <c r="E118" s="19"/>
      <c r="F118" s="17"/>
      <c r="G118" s="14"/>
    </row>
    <row r="119" customFormat="false" ht="15" hidden="false" customHeight="false" outlineLevel="0" collapsed="false">
      <c r="A119" s="15"/>
      <c r="B119" s="14"/>
      <c r="C119" s="14"/>
      <c r="D119" s="14"/>
      <c r="E119" s="19"/>
      <c r="F119" s="17"/>
      <c r="G119" s="14"/>
    </row>
    <row r="120" customFormat="false" ht="15" hidden="false" customHeight="false" outlineLevel="0" collapsed="false">
      <c r="A120" s="15"/>
      <c r="B120" s="14"/>
      <c r="C120" s="14"/>
      <c r="D120" s="14"/>
      <c r="E120" s="19"/>
      <c r="F120" s="17"/>
      <c r="G120" s="14"/>
    </row>
    <row r="121" customFormat="false" ht="15" hidden="false" customHeight="false" outlineLevel="0" collapsed="false">
      <c r="A121" s="15"/>
      <c r="B121" s="14"/>
      <c r="C121" s="14"/>
      <c r="D121" s="14"/>
      <c r="E121" s="19"/>
      <c r="F121" s="17"/>
      <c r="G121" s="14"/>
    </row>
    <row r="122" customFormat="false" ht="15" hidden="false" customHeight="false" outlineLevel="0" collapsed="false">
      <c r="A122" s="15"/>
      <c r="B122" s="14"/>
      <c r="C122" s="14"/>
      <c r="D122" s="14"/>
      <c r="E122" s="19"/>
      <c r="F122" s="17"/>
      <c r="G122" s="14"/>
    </row>
    <row r="123" customFormat="false" ht="15" hidden="false" customHeight="false" outlineLevel="0" collapsed="false">
      <c r="A123" s="15"/>
      <c r="B123" s="14"/>
      <c r="C123" s="14"/>
      <c r="D123" s="14"/>
      <c r="E123" s="19"/>
      <c r="F123" s="17"/>
      <c r="G123" s="14"/>
    </row>
    <row r="124" customFormat="false" ht="15" hidden="false" customHeight="false" outlineLevel="0" collapsed="false">
      <c r="A124" s="15"/>
      <c r="B124" s="14"/>
      <c r="C124" s="14"/>
      <c r="D124" s="14"/>
      <c r="E124" s="19"/>
      <c r="F124" s="17"/>
      <c r="G124" s="14"/>
    </row>
    <row r="127" customFormat="false" ht="15" hidden="false" customHeight="false" outlineLevel="0" collapsed="false">
      <c r="A127" s="5" t="s">
        <v>26</v>
      </c>
    </row>
    <row r="128" customFormat="false" ht="15" hidden="false" customHeight="false" outlineLevel="0" collapsed="false">
      <c r="A128" s="6" t="s">
        <v>27</v>
      </c>
    </row>
    <row r="129" customFormat="false" ht="15" hidden="false" customHeight="false" outlineLevel="0" collapsed="false">
      <c r="A129" s="6" t="s">
        <v>28</v>
      </c>
    </row>
    <row r="130" customFormat="false" ht="15" hidden="false" customHeight="false" outlineLevel="0" collapsed="false">
      <c r="A130" s="7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2"/>
    <col collapsed="false" customWidth="true" hidden="false" outlineLevel="0" max="3" min="3" style="0" width="15"/>
    <col collapsed="false" customWidth="true" hidden="false" outlineLevel="0" max="4" min="4" style="0" width="18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6"/>
    <col collapsed="false" customWidth="true" hidden="false" outlineLevel="0" max="8" min="8" style="0" width="34"/>
  </cols>
  <sheetData>
    <row r="1" customFormat="false" ht="17.35" hidden="false" customHeight="false" outlineLevel="0" collapsed="false">
      <c r="A1" s="1" t="s">
        <v>86</v>
      </c>
    </row>
    <row r="2" customFormat="false" ht="15" hidden="false" customHeight="false" outlineLevel="0" collapsed="false">
      <c r="A2" s="2" t="s">
        <v>87</v>
      </c>
    </row>
    <row r="4" customFormat="false" ht="30" hidden="false" customHeight="true" outlineLevel="0" collapsed="false">
      <c r="A4" s="8" t="s">
        <v>88</v>
      </c>
      <c r="B4" s="8" t="s">
        <v>32</v>
      </c>
      <c r="C4" s="8" t="s">
        <v>89</v>
      </c>
      <c r="D4" s="8" t="s">
        <v>90</v>
      </c>
      <c r="E4" s="8" t="s">
        <v>44</v>
      </c>
      <c r="F4" s="8" t="s">
        <v>91</v>
      </c>
      <c r="G4" s="8" t="s">
        <v>92</v>
      </c>
      <c r="H4" s="8" t="s">
        <v>93</v>
      </c>
    </row>
    <row r="5" customFormat="false" ht="15" hidden="false" customHeight="false" outlineLevel="0" collapsed="false">
      <c r="A5" s="9" t="s">
        <v>94</v>
      </c>
      <c r="B5" s="9" t="s">
        <v>45</v>
      </c>
      <c r="C5" s="10" t="s">
        <v>95</v>
      </c>
      <c r="D5" s="12" t="n">
        <v>17480</v>
      </c>
      <c r="E5" s="9" t="s">
        <v>96</v>
      </c>
      <c r="F5" s="10" t="s">
        <v>97</v>
      </c>
      <c r="G5" s="20" t="n">
        <f aca="true">IF($C5="",0,IF($E5="Settled",0,TODAY()-$C5))</f>
        <v>-45</v>
      </c>
      <c r="H5" s="9" t="s">
        <v>98</v>
      </c>
    </row>
    <row r="6" customFormat="false" ht="15" hidden="false" customHeight="false" outlineLevel="0" collapsed="false">
      <c r="A6" s="9" t="s">
        <v>99</v>
      </c>
      <c r="B6" s="9" t="s">
        <v>61</v>
      </c>
      <c r="C6" s="10" t="s">
        <v>100</v>
      </c>
      <c r="D6" s="12" t="n">
        <v>9225</v>
      </c>
      <c r="E6" s="9" t="s">
        <v>101</v>
      </c>
      <c r="F6" s="10" t="s">
        <v>102</v>
      </c>
      <c r="G6" s="20" t="n">
        <f aca="true">IF($C6="",0,IF($E6="Settled",0,TODAY()-$C6))</f>
        <v>-52</v>
      </c>
      <c r="H6" s="9" t="s">
        <v>103</v>
      </c>
    </row>
    <row r="7" customFormat="false" ht="15" hidden="false" customHeight="false" outlineLevel="0" collapsed="false">
      <c r="A7" s="14"/>
      <c r="B7" s="14"/>
      <c r="C7" s="15"/>
      <c r="D7" s="17"/>
      <c r="E7" s="14"/>
      <c r="F7" s="15"/>
      <c r="G7" s="20" t="n">
        <f aca="true">IF($C7="",0,IF($E7="Settled",0,TODAY()-$C7))</f>
        <v>0</v>
      </c>
      <c r="H7" s="14"/>
    </row>
    <row r="8" customFormat="false" ht="15" hidden="false" customHeight="false" outlineLevel="0" collapsed="false">
      <c r="A8" s="14"/>
      <c r="B8" s="14"/>
      <c r="C8" s="15"/>
      <c r="D8" s="17"/>
      <c r="E8" s="14"/>
      <c r="F8" s="15"/>
      <c r="G8" s="20" t="n">
        <f aca="true">IF($C8="",0,IF($E8="Settled",0,TODAY()-$C8))</f>
        <v>0</v>
      </c>
      <c r="H8" s="14"/>
    </row>
    <row r="9" customFormat="false" ht="15" hidden="false" customHeight="false" outlineLevel="0" collapsed="false">
      <c r="A9" s="14"/>
      <c r="B9" s="14"/>
      <c r="C9" s="15"/>
      <c r="D9" s="17"/>
      <c r="E9" s="14"/>
      <c r="F9" s="15"/>
      <c r="G9" s="20" t="n">
        <f aca="true">IF($C9="",0,IF($E9="Settled",0,TODAY()-$C9))</f>
        <v>0</v>
      </c>
      <c r="H9" s="14"/>
    </row>
    <row r="10" customFormat="false" ht="15" hidden="false" customHeight="false" outlineLevel="0" collapsed="false">
      <c r="A10" s="14"/>
      <c r="B10" s="14"/>
      <c r="C10" s="15"/>
      <c r="D10" s="17"/>
      <c r="E10" s="14"/>
      <c r="F10" s="15"/>
      <c r="G10" s="20" t="n">
        <f aca="true">IF($C10="",0,IF($E10="Settled",0,TODAY()-$C10))</f>
        <v>0</v>
      </c>
      <c r="H10" s="14"/>
    </row>
    <row r="11" customFormat="false" ht="15" hidden="false" customHeight="false" outlineLevel="0" collapsed="false">
      <c r="A11" s="14"/>
      <c r="B11" s="14"/>
      <c r="C11" s="15"/>
      <c r="D11" s="17"/>
      <c r="E11" s="14"/>
      <c r="F11" s="15"/>
      <c r="G11" s="20" t="n">
        <f aca="true">IF($C11="",0,IF($E11="Settled",0,TODAY()-$C11))</f>
        <v>0</v>
      </c>
      <c r="H11" s="14"/>
    </row>
    <row r="12" customFormat="false" ht="15" hidden="false" customHeight="false" outlineLevel="0" collapsed="false">
      <c r="A12" s="14"/>
      <c r="B12" s="14"/>
      <c r="C12" s="15"/>
      <c r="D12" s="17"/>
      <c r="E12" s="14"/>
      <c r="F12" s="15"/>
      <c r="G12" s="20" t="n">
        <f aca="true">IF($C12="",0,IF($E12="Settled",0,TODAY()-$C12))</f>
        <v>0</v>
      </c>
      <c r="H12" s="14"/>
    </row>
    <row r="13" customFormat="false" ht="15" hidden="false" customHeight="false" outlineLevel="0" collapsed="false">
      <c r="A13" s="14"/>
      <c r="B13" s="14"/>
      <c r="C13" s="15"/>
      <c r="D13" s="17"/>
      <c r="E13" s="14"/>
      <c r="F13" s="15"/>
      <c r="G13" s="20" t="n">
        <f aca="true">IF($C13="",0,IF($E13="Settled",0,TODAY()-$C13))</f>
        <v>0</v>
      </c>
      <c r="H13" s="14"/>
    </row>
    <row r="14" customFormat="false" ht="15" hidden="false" customHeight="false" outlineLevel="0" collapsed="false">
      <c r="A14" s="14"/>
      <c r="B14" s="14"/>
      <c r="C14" s="15"/>
      <c r="D14" s="17"/>
      <c r="E14" s="14"/>
      <c r="F14" s="15"/>
      <c r="G14" s="20" t="n">
        <f aca="true">IF($C14="",0,IF($E14="Settled",0,TODAY()-$C14))</f>
        <v>0</v>
      </c>
      <c r="H14" s="14"/>
    </row>
    <row r="15" customFormat="false" ht="15" hidden="false" customHeight="false" outlineLevel="0" collapsed="false">
      <c r="A15" s="14"/>
      <c r="B15" s="14"/>
      <c r="C15" s="15"/>
      <c r="D15" s="17"/>
      <c r="E15" s="14"/>
      <c r="F15" s="15"/>
      <c r="G15" s="20" t="n">
        <f aca="true">IF($C15="",0,IF($E15="Settled",0,TODAY()-$C15))</f>
        <v>0</v>
      </c>
      <c r="H15" s="14"/>
    </row>
    <row r="16" customFormat="false" ht="15" hidden="false" customHeight="false" outlineLevel="0" collapsed="false">
      <c r="A16" s="14"/>
      <c r="B16" s="14"/>
      <c r="C16" s="15"/>
      <c r="D16" s="17"/>
      <c r="E16" s="14"/>
      <c r="F16" s="15"/>
      <c r="G16" s="20" t="n">
        <f aca="true">IF($C16="",0,IF($E16="Settled",0,TODAY()-$C16))</f>
        <v>0</v>
      </c>
      <c r="H16" s="14"/>
    </row>
    <row r="17" customFormat="false" ht="15" hidden="false" customHeight="false" outlineLevel="0" collapsed="false">
      <c r="A17" s="14"/>
      <c r="B17" s="14"/>
      <c r="C17" s="15"/>
      <c r="D17" s="17"/>
      <c r="E17" s="14"/>
      <c r="F17" s="15"/>
      <c r="G17" s="20" t="n">
        <f aca="true">IF($C17="",0,IF($E17="Settled",0,TODAY()-$C17))</f>
        <v>0</v>
      </c>
      <c r="H17" s="14"/>
    </row>
    <row r="18" customFormat="false" ht="15" hidden="false" customHeight="false" outlineLevel="0" collapsed="false">
      <c r="A18" s="14"/>
      <c r="B18" s="14"/>
      <c r="C18" s="15"/>
      <c r="D18" s="17"/>
      <c r="E18" s="14"/>
      <c r="F18" s="15"/>
      <c r="G18" s="20" t="n">
        <f aca="true">IF($C18="",0,IF($E18="Settled",0,TODAY()-$C18))</f>
        <v>0</v>
      </c>
      <c r="H18" s="14"/>
    </row>
    <row r="19" customFormat="false" ht="15" hidden="false" customHeight="false" outlineLevel="0" collapsed="false">
      <c r="A19" s="14"/>
      <c r="B19" s="14"/>
      <c r="C19" s="15"/>
      <c r="D19" s="17"/>
      <c r="E19" s="14"/>
      <c r="F19" s="15"/>
      <c r="G19" s="20" t="n">
        <f aca="true">IF($C19="",0,IF($E19="Settled",0,TODAY()-$C19))</f>
        <v>0</v>
      </c>
      <c r="H19" s="14"/>
    </row>
    <row r="20" customFormat="false" ht="15" hidden="false" customHeight="false" outlineLevel="0" collapsed="false">
      <c r="A20" s="14"/>
      <c r="B20" s="14"/>
      <c r="C20" s="15"/>
      <c r="D20" s="17"/>
      <c r="E20" s="14"/>
      <c r="F20" s="15"/>
      <c r="G20" s="20" t="n">
        <f aca="true">IF($C20="",0,IF($E20="Settled",0,TODAY()-$C20))</f>
        <v>0</v>
      </c>
      <c r="H20" s="14"/>
    </row>
    <row r="21" customFormat="false" ht="15" hidden="false" customHeight="false" outlineLevel="0" collapsed="false">
      <c r="A21" s="14"/>
      <c r="B21" s="14"/>
      <c r="C21" s="15"/>
      <c r="D21" s="17"/>
      <c r="E21" s="14"/>
      <c r="F21" s="15"/>
      <c r="G21" s="20" t="n">
        <f aca="true">IF($C21="",0,IF($E21="Settled",0,TODAY()-$C21))</f>
        <v>0</v>
      </c>
      <c r="H21" s="14"/>
    </row>
    <row r="22" customFormat="false" ht="15" hidden="false" customHeight="false" outlineLevel="0" collapsed="false">
      <c r="A22" s="14"/>
      <c r="B22" s="14"/>
      <c r="C22" s="15"/>
      <c r="D22" s="17"/>
      <c r="E22" s="14"/>
      <c r="F22" s="15"/>
      <c r="G22" s="20" t="n">
        <f aca="true">IF($C22="",0,IF($E22="Settled",0,TODAY()-$C22))</f>
        <v>0</v>
      </c>
      <c r="H22" s="14"/>
    </row>
    <row r="23" customFormat="false" ht="15" hidden="false" customHeight="false" outlineLevel="0" collapsed="false">
      <c r="A23" s="14"/>
      <c r="B23" s="14"/>
      <c r="C23" s="15"/>
      <c r="D23" s="17"/>
      <c r="E23" s="14"/>
      <c r="F23" s="15"/>
      <c r="G23" s="20" t="n">
        <f aca="true">IF($C23="",0,IF($E23="Settled",0,TODAY()-$C23))</f>
        <v>0</v>
      </c>
      <c r="H23" s="14"/>
    </row>
    <row r="24" customFormat="false" ht="15" hidden="false" customHeight="false" outlineLevel="0" collapsed="false">
      <c r="A24" s="14"/>
      <c r="B24" s="14"/>
      <c r="C24" s="15"/>
      <c r="D24" s="17"/>
      <c r="E24" s="14"/>
      <c r="F24" s="15"/>
      <c r="G24" s="20" t="n">
        <f aca="true">IF($C24="",0,IF($E24="Settled",0,TODAY()-$C24))</f>
        <v>0</v>
      </c>
      <c r="H24" s="14"/>
    </row>
    <row r="25" customFormat="false" ht="15" hidden="false" customHeight="false" outlineLevel="0" collapsed="false">
      <c r="A25" s="14"/>
      <c r="B25" s="14"/>
      <c r="C25" s="15"/>
      <c r="D25" s="17"/>
      <c r="E25" s="14"/>
      <c r="F25" s="15"/>
      <c r="G25" s="20" t="n">
        <f aca="true">IF($C25="",0,IF($E25="Settled",0,TODAY()-$C25))</f>
        <v>0</v>
      </c>
      <c r="H25" s="14"/>
    </row>
    <row r="26" customFormat="false" ht="15" hidden="false" customHeight="false" outlineLevel="0" collapsed="false">
      <c r="A26" s="14"/>
      <c r="B26" s="14"/>
      <c r="C26" s="15"/>
      <c r="D26" s="17"/>
      <c r="E26" s="14"/>
      <c r="F26" s="15"/>
      <c r="G26" s="20" t="n">
        <f aca="true">IF($C26="",0,IF($E26="Settled",0,TODAY()-$C26))</f>
        <v>0</v>
      </c>
      <c r="H26" s="14"/>
    </row>
    <row r="27" customFormat="false" ht="15" hidden="false" customHeight="false" outlineLevel="0" collapsed="false">
      <c r="A27" s="14"/>
      <c r="B27" s="14"/>
      <c r="C27" s="15"/>
      <c r="D27" s="17"/>
      <c r="E27" s="14"/>
      <c r="F27" s="15"/>
      <c r="G27" s="20" t="n">
        <f aca="true">IF($C27="",0,IF($E27="Settled",0,TODAY()-$C27))</f>
        <v>0</v>
      </c>
      <c r="H27" s="14"/>
    </row>
    <row r="28" customFormat="false" ht="15" hidden="false" customHeight="false" outlineLevel="0" collapsed="false">
      <c r="A28" s="14"/>
      <c r="B28" s="14"/>
      <c r="C28" s="15"/>
      <c r="D28" s="17"/>
      <c r="E28" s="14"/>
      <c r="F28" s="15"/>
      <c r="G28" s="20" t="n">
        <f aca="true">IF($C28="",0,IF($E28="Settled",0,TODAY()-$C28))</f>
        <v>0</v>
      </c>
      <c r="H28" s="14"/>
    </row>
    <row r="29" customFormat="false" ht="15" hidden="false" customHeight="false" outlineLevel="0" collapsed="false">
      <c r="A29" s="14"/>
      <c r="B29" s="14"/>
      <c r="C29" s="15"/>
      <c r="D29" s="17"/>
      <c r="E29" s="14"/>
      <c r="F29" s="15"/>
      <c r="G29" s="20" t="n">
        <f aca="true">IF($C29="",0,IF($E29="Settled",0,TODAY()-$C29))</f>
        <v>0</v>
      </c>
      <c r="H29" s="14"/>
    </row>
    <row r="30" customFormat="false" ht="15" hidden="false" customHeight="false" outlineLevel="0" collapsed="false">
      <c r="A30" s="14"/>
      <c r="B30" s="14"/>
      <c r="C30" s="15"/>
      <c r="D30" s="17"/>
      <c r="E30" s="14"/>
      <c r="F30" s="15"/>
      <c r="G30" s="20" t="n">
        <f aca="true">IF($C30="",0,IF($E30="Settled",0,TODAY()-$C30))</f>
        <v>0</v>
      </c>
      <c r="H30" s="14"/>
    </row>
    <row r="31" customFormat="false" ht="15" hidden="false" customHeight="false" outlineLevel="0" collapsed="false">
      <c r="A31" s="14"/>
      <c r="B31" s="14"/>
      <c r="C31" s="15"/>
      <c r="D31" s="17"/>
      <c r="E31" s="14"/>
      <c r="F31" s="15"/>
      <c r="G31" s="20" t="n">
        <f aca="true">IF($C31="",0,IF($E31="Settled",0,TODAY()-$C31))</f>
        <v>0</v>
      </c>
      <c r="H31" s="14"/>
    </row>
    <row r="32" customFormat="false" ht="15" hidden="false" customHeight="false" outlineLevel="0" collapsed="false">
      <c r="A32" s="14"/>
      <c r="B32" s="14"/>
      <c r="C32" s="15"/>
      <c r="D32" s="17"/>
      <c r="E32" s="14"/>
      <c r="F32" s="15"/>
      <c r="G32" s="20" t="n">
        <f aca="true">IF($C32="",0,IF($E32="Settled",0,TODAY()-$C32))</f>
        <v>0</v>
      </c>
      <c r="H32" s="14"/>
    </row>
    <row r="33" customFormat="false" ht="15" hidden="false" customHeight="false" outlineLevel="0" collapsed="false">
      <c r="A33" s="14"/>
      <c r="B33" s="14"/>
      <c r="C33" s="15"/>
      <c r="D33" s="17"/>
      <c r="E33" s="14"/>
      <c r="F33" s="15"/>
      <c r="G33" s="20" t="n">
        <f aca="true">IF($C33="",0,IF($E33="Settled",0,TODAY()-$C33))</f>
        <v>0</v>
      </c>
      <c r="H33" s="14"/>
    </row>
    <row r="34" customFormat="false" ht="15" hidden="false" customHeight="false" outlineLevel="0" collapsed="false">
      <c r="A34" s="14"/>
      <c r="B34" s="14"/>
      <c r="C34" s="15"/>
      <c r="D34" s="17"/>
      <c r="E34" s="14"/>
      <c r="F34" s="15"/>
      <c r="G34" s="20" t="n">
        <f aca="true">IF($C34="",0,IF($E34="Settled",0,TODAY()-$C34))</f>
        <v>0</v>
      </c>
      <c r="H34" s="14"/>
    </row>
    <row r="35" customFormat="false" ht="15" hidden="false" customHeight="false" outlineLevel="0" collapsed="false">
      <c r="A35" s="14"/>
      <c r="B35" s="14"/>
      <c r="C35" s="15"/>
      <c r="D35" s="17"/>
      <c r="E35" s="14"/>
      <c r="F35" s="15"/>
      <c r="G35" s="20" t="n">
        <f aca="true">IF($C35="",0,IF($E35="Settled",0,TODAY()-$C35))</f>
        <v>0</v>
      </c>
      <c r="H35" s="14"/>
    </row>
    <row r="36" customFormat="false" ht="15" hidden="false" customHeight="false" outlineLevel="0" collapsed="false">
      <c r="A36" s="14"/>
      <c r="B36" s="14"/>
      <c r="C36" s="15"/>
      <c r="D36" s="17"/>
      <c r="E36" s="14"/>
      <c r="F36" s="15"/>
      <c r="G36" s="20" t="n">
        <f aca="true">IF($C36="",0,IF($E36="Settled",0,TODAY()-$C36))</f>
        <v>0</v>
      </c>
      <c r="H36" s="14"/>
    </row>
    <row r="37" customFormat="false" ht="15" hidden="false" customHeight="false" outlineLevel="0" collapsed="false">
      <c r="A37" s="14"/>
      <c r="B37" s="14"/>
      <c r="C37" s="15"/>
      <c r="D37" s="17"/>
      <c r="E37" s="14"/>
      <c r="F37" s="15"/>
      <c r="G37" s="20" t="n">
        <f aca="true">IF($C37="",0,IF($E37="Settled",0,TODAY()-$C37))</f>
        <v>0</v>
      </c>
      <c r="H37" s="14"/>
    </row>
    <row r="38" customFormat="false" ht="15" hidden="false" customHeight="false" outlineLevel="0" collapsed="false">
      <c r="A38" s="14"/>
      <c r="B38" s="14"/>
      <c r="C38" s="15"/>
      <c r="D38" s="17"/>
      <c r="E38" s="14"/>
      <c r="F38" s="15"/>
      <c r="G38" s="20" t="n">
        <f aca="true">IF($C38="",0,IF($E38="Settled",0,TODAY()-$C38))</f>
        <v>0</v>
      </c>
      <c r="H38" s="14"/>
    </row>
    <row r="39" customFormat="false" ht="15" hidden="false" customHeight="false" outlineLevel="0" collapsed="false">
      <c r="A39" s="14"/>
      <c r="B39" s="14"/>
      <c r="C39" s="15"/>
      <c r="D39" s="17"/>
      <c r="E39" s="14"/>
      <c r="F39" s="15"/>
      <c r="G39" s="20" t="n">
        <f aca="true">IF($C39="",0,IF($E39="Settled",0,TODAY()-$C39))</f>
        <v>0</v>
      </c>
      <c r="H39" s="14"/>
    </row>
    <row r="40" customFormat="false" ht="15" hidden="false" customHeight="false" outlineLevel="0" collapsed="false">
      <c r="A40" s="14"/>
      <c r="B40" s="14"/>
      <c r="C40" s="15"/>
      <c r="D40" s="17"/>
      <c r="E40" s="14"/>
      <c r="F40" s="15"/>
      <c r="G40" s="20" t="n">
        <f aca="true">IF($C40="",0,IF($E40="Settled",0,TODAY()-$C40))</f>
        <v>0</v>
      </c>
      <c r="H40" s="14"/>
    </row>
    <row r="41" customFormat="false" ht="15" hidden="false" customHeight="false" outlineLevel="0" collapsed="false">
      <c r="A41" s="14"/>
      <c r="B41" s="14"/>
      <c r="C41" s="15"/>
      <c r="D41" s="17"/>
      <c r="E41" s="14"/>
      <c r="F41" s="15"/>
      <c r="G41" s="20" t="n">
        <f aca="true">IF($C41="",0,IF($E41="Settled",0,TODAY()-$C41))</f>
        <v>0</v>
      </c>
      <c r="H41" s="14"/>
    </row>
    <row r="42" customFormat="false" ht="15" hidden="false" customHeight="false" outlineLevel="0" collapsed="false">
      <c r="A42" s="14"/>
      <c r="B42" s="14"/>
      <c r="C42" s="15"/>
      <c r="D42" s="17"/>
      <c r="E42" s="14"/>
      <c r="F42" s="15"/>
      <c r="G42" s="20" t="n">
        <f aca="true">IF($C42="",0,IF($E42="Settled",0,TODAY()-$C42))</f>
        <v>0</v>
      </c>
      <c r="H42" s="14"/>
    </row>
    <row r="43" customFormat="false" ht="15" hidden="false" customHeight="false" outlineLevel="0" collapsed="false">
      <c r="A43" s="14"/>
      <c r="B43" s="14"/>
      <c r="C43" s="15"/>
      <c r="D43" s="17"/>
      <c r="E43" s="14"/>
      <c r="F43" s="15"/>
      <c r="G43" s="20" t="n">
        <f aca="true">IF($C43="",0,IF($E43="Settled",0,TODAY()-$C43))</f>
        <v>0</v>
      </c>
      <c r="H43" s="14"/>
    </row>
    <row r="44" customFormat="false" ht="15" hidden="false" customHeight="false" outlineLevel="0" collapsed="false">
      <c r="A44" s="14"/>
      <c r="B44" s="14"/>
      <c r="C44" s="15"/>
      <c r="D44" s="17"/>
      <c r="E44" s="14"/>
      <c r="F44" s="15"/>
      <c r="G44" s="20" t="n">
        <f aca="true">IF($C44="",0,IF($E44="Settled",0,TODAY()-$C44))</f>
        <v>0</v>
      </c>
      <c r="H44" s="14"/>
    </row>
    <row r="45" customFormat="false" ht="15" hidden="false" customHeight="false" outlineLevel="0" collapsed="false">
      <c r="A45" s="14"/>
      <c r="B45" s="14"/>
      <c r="C45" s="15"/>
      <c r="D45" s="17"/>
      <c r="E45" s="14"/>
      <c r="F45" s="15"/>
      <c r="G45" s="20" t="n">
        <f aca="true">IF($C45="",0,IF($E45="Settled",0,TODAY()-$C45))</f>
        <v>0</v>
      </c>
      <c r="H45" s="14"/>
    </row>
    <row r="46" customFormat="false" ht="15" hidden="false" customHeight="false" outlineLevel="0" collapsed="false">
      <c r="A46" s="14"/>
      <c r="B46" s="14"/>
      <c r="C46" s="15"/>
      <c r="D46" s="17"/>
      <c r="E46" s="14"/>
      <c r="F46" s="15"/>
      <c r="G46" s="20" t="n">
        <f aca="true">IF($C46="",0,IF($E46="Settled",0,TODAY()-$C46))</f>
        <v>0</v>
      </c>
      <c r="H46" s="14"/>
    </row>
    <row r="47" customFormat="false" ht="15" hidden="false" customHeight="false" outlineLevel="0" collapsed="false">
      <c r="A47" s="14"/>
      <c r="B47" s="14"/>
      <c r="C47" s="15"/>
      <c r="D47" s="17"/>
      <c r="E47" s="14"/>
      <c r="F47" s="15"/>
      <c r="G47" s="20" t="n">
        <f aca="true">IF($C47="",0,IF($E47="Settled",0,TODAY()-$C47))</f>
        <v>0</v>
      </c>
      <c r="H47" s="14"/>
    </row>
    <row r="48" customFormat="false" ht="15" hidden="false" customHeight="false" outlineLevel="0" collapsed="false">
      <c r="A48" s="14"/>
      <c r="B48" s="14"/>
      <c r="C48" s="15"/>
      <c r="D48" s="17"/>
      <c r="E48" s="14"/>
      <c r="F48" s="15"/>
      <c r="G48" s="20" t="n">
        <f aca="true">IF($C48="",0,IF($E48="Settled",0,TODAY()-$C48))</f>
        <v>0</v>
      </c>
      <c r="H48" s="14"/>
    </row>
    <row r="49" customFormat="false" ht="15" hidden="false" customHeight="false" outlineLevel="0" collapsed="false">
      <c r="A49" s="14"/>
      <c r="B49" s="14"/>
      <c r="C49" s="15"/>
      <c r="D49" s="17"/>
      <c r="E49" s="14"/>
      <c r="F49" s="15"/>
      <c r="G49" s="20" t="n">
        <f aca="true">IF($C49="",0,IF($E49="Settled",0,TODAY()-$C49))</f>
        <v>0</v>
      </c>
      <c r="H49" s="14"/>
    </row>
    <row r="50" customFormat="false" ht="15" hidden="false" customHeight="false" outlineLevel="0" collapsed="false">
      <c r="A50" s="14"/>
      <c r="B50" s="14"/>
      <c r="C50" s="15"/>
      <c r="D50" s="17"/>
      <c r="E50" s="14"/>
      <c r="F50" s="15"/>
      <c r="G50" s="20" t="n">
        <f aca="true">IF($C50="",0,IF($E50="Settled",0,TODAY()-$C50))</f>
        <v>0</v>
      </c>
      <c r="H50" s="14"/>
    </row>
    <row r="51" customFormat="false" ht="15" hidden="false" customHeight="false" outlineLevel="0" collapsed="false">
      <c r="A51" s="14"/>
      <c r="B51" s="14"/>
      <c r="C51" s="15"/>
      <c r="D51" s="17"/>
      <c r="E51" s="14"/>
      <c r="F51" s="15"/>
      <c r="G51" s="20" t="n">
        <f aca="true">IF($C51="",0,IF($E51="Settled",0,TODAY()-$C51))</f>
        <v>0</v>
      </c>
      <c r="H51" s="14"/>
    </row>
    <row r="52" customFormat="false" ht="15" hidden="false" customHeight="false" outlineLevel="0" collapsed="false">
      <c r="A52" s="14"/>
      <c r="B52" s="14"/>
      <c r="C52" s="15"/>
      <c r="D52" s="17"/>
      <c r="E52" s="14"/>
      <c r="F52" s="15"/>
      <c r="G52" s="20" t="n">
        <f aca="true">IF($C52="",0,IF($E52="Settled",0,TODAY()-$C52))</f>
        <v>0</v>
      </c>
      <c r="H52" s="14"/>
    </row>
    <row r="53" customFormat="false" ht="15" hidden="false" customHeight="false" outlineLevel="0" collapsed="false">
      <c r="A53" s="14"/>
      <c r="B53" s="14"/>
      <c r="C53" s="15"/>
      <c r="D53" s="17"/>
      <c r="E53" s="14"/>
      <c r="F53" s="15"/>
      <c r="G53" s="20" t="n">
        <f aca="true">IF($C53="",0,IF($E53="Settled",0,TODAY()-$C53))</f>
        <v>0</v>
      </c>
      <c r="H53" s="14"/>
    </row>
    <row r="54" customFormat="false" ht="15" hidden="false" customHeight="false" outlineLevel="0" collapsed="false">
      <c r="A54" s="14"/>
      <c r="B54" s="14"/>
      <c r="C54" s="15"/>
      <c r="D54" s="17"/>
      <c r="E54" s="14"/>
      <c r="F54" s="15"/>
      <c r="G54" s="20" t="n">
        <f aca="true">IF($C54="",0,IF($E54="Settled",0,TODAY()-$C54))</f>
        <v>0</v>
      </c>
      <c r="H54" s="14"/>
    </row>
    <row r="55" customFormat="false" ht="15" hidden="false" customHeight="false" outlineLevel="0" collapsed="false">
      <c r="A55" s="14"/>
      <c r="B55" s="14"/>
      <c r="C55" s="15"/>
      <c r="D55" s="17"/>
      <c r="E55" s="14"/>
      <c r="F55" s="15"/>
      <c r="G55" s="20" t="n">
        <f aca="true">IF($C55="",0,IF($E55="Settled",0,TODAY()-$C55))</f>
        <v>0</v>
      </c>
      <c r="H55" s="14"/>
    </row>
    <row r="56" customFormat="false" ht="15" hidden="false" customHeight="false" outlineLevel="0" collapsed="false">
      <c r="A56" s="14"/>
      <c r="B56" s="14"/>
      <c r="C56" s="15"/>
      <c r="D56" s="17"/>
      <c r="E56" s="14"/>
      <c r="F56" s="15"/>
      <c r="G56" s="20" t="n">
        <f aca="true">IF($C56="",0,IF($E56="Settled",0,TODAY()-$C56))</f>
        <v>0</v>
      </c>
      <c r="H56" s="14"/>
    </row>
    <row r="57" customFormat="false" ht="15" hidden="false" customHeight="false" outlineLevel="0" collapsed="false">
      <c r="A57" s="14"/>
      <c r="B57" s="14"/>
      <c r="C57" s="15"/>
      <c r="D57" s="17"/>
      <c r="E57" s="14"/>
      <c r="F57" s="15"/>
      <c r="G57" s="20" t="n">
        <f aca="true">IF($C57="",0,IF($E57="Settled",0,TODAY()-$C57))</f>
        <v>0</v>
      </c>
      <c r="H57" s="14"/>
    </row>
    <row r="58" customFormat="false" ht="15" hidden="false" customHeight="false" outlineLevel="0" collapsed="false">
      <c r="A58" s="14"/>
      <c r="B58" s="14"/>
      <c r="C58" s="15"/>
      <c r="D58" s="17"/>
      <c r="E58" s="14"/>
      <c r="F58" s="15"/>
      <c r="G58" s="20" t="n">
        <f aca="true">IF($C58="",0,IF($E58="Settled",0,TODAY()-$C58))</f>
        <v>0</v>
      </c>
      <c r="H58" s="14"/>
    </row>
    <row r="59" customFormat="false" ht="15" hidden="false" customHeight="false" outlineLevel="0" collapsed="false">
      <c r="A59" s="14"/>
      <c r="B59" s="14"/>
      <c r="C59" s="15"/>
      <c r="D59" s="17"/>
      <c r="E59" s="14"/>
      <c r="F59" s="15"/>
      <c r="G59" s="20" t="n">
        <f aca="true">IF($C59="",0,IF($E59="Settled",0,TODAY()-$C59))</f>
        <v>0</v>
      </c>
      <c r="H59" s="14"/>
    </row>
    <row r="60" customFormat="false" ht="15" hidden="false" customHeight="false" outlineLevel="0" collapsed="false">
      <c r="A60" s="14"/>
      <c r="B60" s="14"/>
      <c r="C60" s="15"/>
      <c r="D60" s="17"/>
      <c r="E60" s="14"/>
      <c r="F60" s="15"/>
      <c r="G60" s="20" t="n">
        <f aca="true">IF($C60="",0,IF($E60="Settled",0,TODAY()-$C60))</f>
        <v>0</v>
      </c>
      <c r="H60" s="14"/>
    </row>
    <row r="61" customFormat="false" ht="15" hidden="false" customHeight="false" outlineLevel="0" collapsed="false">
      <c r="A61" s="14"/>
      <c r="B61" s="14"/>
      <c r="C61" s="15"/>
      <c r="D61" s="17"/>
      <c r="E61" s="14"/>
      <c r="F61" s="15"/>
      <c r="G61" s="20" t="n">
        <f aca="true">IF($C61="",0,IF($E61="Settled",0,TODAY()-$C61))</f>
        <v>0</v>
      </c>
      <c r="H61" s="14"/>
    </row>
    <row r="62" customFormat="false" ht="15" hidden="false" customHeight="false" outlineLevel="0" collapsed="false">
      <c r="A62" s="14"/>
      <c r="B62" s="14"/>
      <c r="C62" s="15"/>
      <c r="D62" s="17"/>
      <c r="E62" s="14"/>
      <c r="F62" s="15"/>
      <c r="G62" s="20" t="n">
        <f aca="true">IF($C62="",0,IF($E62="Settled",0,TODAY()-$C62))</f>
        <v>0</v>
      </c>
      <c r="H62" s="14"/>
    </row>
    <row r="63" customFormat="false" ht="15" hidden="false" customHeight="false" outlineLevel="0" collapsed="false">
      <c r="A63" s="14"/>
      <c r="B63" s="14"/>
      <c r="C63" s="15"/>
      <c r="D63" s="17"/>
      <c r="E63" s="14"/>
      <c r="F63" s="15"/>
      <c r="G63" s="20" t="n">
        <f aca="true">IF($C63="",0,IF($E63="Settled",0,TODAY()-$C63))</f>
        <v>0</v>
      </c>
      <c r="H63" s="14"/>
    </row>
    <row r="64" customFormat="false" ht="15" hidden="false" customHeight="false" outlineLevel="0" collapsed="false">
      <c r="A64" s="14"/>
      <c r="B64" s="14"/>
      <c r="C64" s="15"/>
      <c r="D64" s="17"/>
      <c r="E64" s="14"/>
      <c r="F64" s="15"/>
      <c r="G64" s="20" t="n">
        <f aca="true">IF($C64="",0,IF($E64="Settled",0,TODAY()-$C64))</f>
        <v>0</v>
      </c>
      <c r="H64" s="14"/>
    </row>
    <row r="65" customFormat="false" ht="15" hidden="false" customHeight="false" outlineLevel="0" collapsed="false">
      <c r="A65" s="14"/>
      <c r="B65" s="14"/>
      <c r="C65" s="15"/>
      <c r="D65" s="17"/>
      <c r="E65" s="14"/>
      <c r="F65" s="15"/>
      <c r="G65" s="20" t="n">
        <f aca="true">IF($C65="",0,IF($E65="Settled",0,TODAY()-$C65))</f>
        <v>0</v>
      </c>
      <c r="H65" s="14"/>
    </row>
    <row r="66" customFormat="false" ht="15" hidden="false" customHeight="false" outlineLevel="0" collapsed="false">
      <c r="A66" s="14"/>
      <c r="B66" s="14"/>
      <c r="C66" s="15"/>
      <c r="D66" s="17"/>
      <c r="E66" s="14"/>
      <c r="F66" s="15"/>
      <c r="G66" s="20" t="n">
        <f aca="true">IF($C66="",0,IF($E66="Settled",0,TODAY()-$C66))</f>
        <v>0</v>
      </c>
      <c r="H66" s="14"/>
    </row>
    <row r="67" customFormat="false" ht="15" hidden="false" customHeight="false" outlineLevel="0" collapsed="false">
      <c r="A67" s="14"/>
      <c r="B67" s="14"/>
      <c r="C67" s="15"/>
      <c r="D67" s="17"/>
      <c r="E67" s="14"/>
      <c r="F67" s="15"/>
      <c r="G67" s="20" t="n">
        <f aca="true">IF($C67="",0,IF($E67="Settled",0,TODAY()-$C67))</f>
        <v>0</v>
      </c>
      <c r="H67" s="14"/>
    </row>
    <row r="68" customFormat="false" ht="15" hidden="false" customHeight="false" outlineLevel="0" collapsed="false">
      <c r="A68" s="14"/>
      <c r="B68" s="14"/>
      <c r="C68" s="15"/>
      <c r="D68" s="17"/>
      <c r="E68" s="14"/>
      <c r="F68" s="15"/>
      <c r="G68" s="20" t="n">
        <f aca="true">IF($C68="",0,IF($E68="Settled",0,TODAY()-$C68))</f>
        <v>0</v>
      </c>
      <c r="H68" s="14"/>
    </row>
    <row r="69" customFormat="false" ht="15" hidden="false" customHeight="false" outlineLevel="0" collapsed="false">
      <c r="A69" s="14"/>
      <c r="B69" s="14"/>
      <c r="C69" s="15"/>
      <c r="D69" s="17"/>
      <c r="E69" s="14"/>
      <c r="F69" s="15"/>
      <c r="G69" s="20" t="n">
        <f aca="true">IF($C69="",0,IF($E69="Settled",0,TODAY()-$C69))</f>
        <v>0</v>
      </c>
      <c r="H69" s="14"/>
    </row>
    <row r="70" customFormat="false" ht="15" hidden="false" customHeight="false" outlineLevel="0" collapsed="false">
      <c r="A70" s="14"/>
      <c r="B70" s="14"/>
      <c r="C70" s="15"/>
      <c r="D70" s="17"/>
      <c r="E70" s="14"/>
      <c r="F70" s="15"/>
      <c r="G70" s="20" t="n">
        <f aca="true">IF($C70="",0,IF($E70="Settled",0,TODAY()-$C70))</f>
        <v>0</v>
      </c>
      <c r="H70" s="14"/>
    </row>
    <row r="71" customFormat="false" ht="15" hidden="false" customHeight="false" outlineLevel="0" collapsed="false">
      <c r="A71" s="14"/>
      <c r="B71" s="14"/>
      <c r="C71" s="15"/>
      <c r="D71" s="17"/>
      <c r="E71" s="14"/>
      <c r="F71" s="15"/>
      <c r="G71" s="20" t="n">
        <f aca="true">IF($C71="",0,IF($E71="Settled",0,TODAY()-$C71))</f>
        <v>0</v>
      </c>
      <c r="H71" s="14"/>
    </row>
    <row r="72" customFormat="false" ht="15" hidden="false" customHeight="false" outlineLevel="0" collapsed="false">
      <c r="A72" s="14"/>
      <c r="B72" s="14"/>
      <c r="C72" s="15"/>
      <c r="D72" s="17"/>
      <c r="E72" s="14"/>
      <c r="F72" s="15"/>
      <c r="G72" s="20" t="n">
        <f aca="true">IF($C72="",0,IF($E72="Settled",0,TODAY()-$C72))</f>
        <v>0</v>
      </c>
      <c r="H72" s="14"/>
    </row>
    <row r="73" customFormat="false" ht="15" hidden="false" customHeight="false" outlineLevel="0" collapsed="false">
      <c r="A73" s="14"/>
      <c r="B73" s="14"/>
      <c r="C73" s="15"/>
      <c r="D73" s="17"/>
      <c r="E73" s="14"/>
      <c r="F73" s="15"/>
      <c r="G73" s="20" t="n">
        <f aca="true">IF($C73="",0,IF($E73="Settled",0,TODAY()-$C73))</f>
        <v>0</v>
      </c>
      <c r="H73" s="14"/>
    </row>
    <row r="74" customFormat="false" ht="15" hidden="false" customHeight="false" outlineLevel="0" collapsed="false">
      <c r="A74" s="14"/>
      <c r="B74" s="14"/>
      <c r="C74" s="15"/>
      <c r="D74" s="17"/>
      <c r="E74" s="14"/>
      <c r="F74" s="15"/>
      <c r="G74" s="20" t="n">
        <f aca="true">IF($C74="",0,IF($E74="Settled",0,TODAY()-$C74))</f>
        <v>0</v>
      </c>
      <c r="H74" s="14"/>
    </row>
    <row r="75" customFormat="false" ht="15" hidden="false" customHeight="false" outlineLevel="0" collapsed="false">
      <c r="A75" s="14"/>
      <c r="B75" s="14"/>
      <c r="C75" s="15"/>
      <c r="D75" s="17"/>
      <c r="E75" s="14"/>
      <c r="F75" s="15"/>
      <c r="G75" s="20" t="n">
        <f aca="true">IF($C75="",0,IF($E75="Settled",0,TODAY()-$C75))</f>
        <v>0</v>
      </c>
      <c r="H75" s="14"/>
    </row>
    <row r="76" customFormat="false" ht="15" hidden="false" customHeight="false" outlineLevel="0" collapsed="false">
      <c r="A76" s="14"/>
      <c r="B76" s="14"/>
      <c r="C76" s="15"/>
      <c r="D76" s="17"/>
      <c r="E76" s="14"/>
      <c r="F76" s="15"/>
      <c r="G76" s="20" t="n">
        <f aca="true">IF($C76="",0,IF($E76="Settled",0,TODAY()-$C76))</f>
        <v>0</v>
      </c>
      <c r="H76" s="14"/>
    </row>
    <row r="77" customFormat="false" ht="15" hidden="false" customHeight="false" outlineLevel="0" collapsed="false">
      <c r="A77" s="14"/>
      <c r="B77" s="14"/>
      <c r="C77" s="15"/>
      <c r="D77" s="17"/>
      <c r="E77" s="14"/>
      <c r="F77" s="15"/>
      <c r="G77" s="20" t="n">
        <f aca="true">IF($C77="",0,IF($E77="Settled",0,TODAY()-$C77))</f>
        <v>0</v>
      </c>
      <c r="H77" s="14"/>
    </row>
    <row r="78" customFormat="false" ht="15" hidden="false" customHeight="false" outlineLevel="0" collapsed="false">
      <c r="A78" s="14"/>
      <c r="B78" s="14"/>
      <c r="C78" s="15"/>
      <c r="D78" s="17"/>
      <c r="E78" s="14"/>
      <c r="F78" s="15"/>
      <c r="G78" s="20" t="n">
        <f aca="true">IF($C78="",0,IF($E78="Settled",0,TODAY()-$C78))</f>
        <v>0</v>
      </c>
      <c r="H78" s="14"/>
    </row>
    <row r="79" customFormat="false" ht="15" hidden="false" customHeight="false" outlineLevel="0" collapsed="false">
      <c r="A79" s="14"/>
      <c r="B79" s="14"/>
      <c r="C79" s="15"/>
      <c r="D79" s="17"/>
      <c r="E79" s="14"/>
      <c r="F79" s="15"/>
      <c r="G79" s="20" t="n">
        <f aca="true">IF($C79="",0,IF($E79="Settled",0,TODAY()-$C79))</f>
        <v>0</v>
      </c>
      <c r="H79" s="14"/>
    </row>
    <row r="80" customFormat="false" ht="15" hidden="false" customHeight="false" outlineLevel="0" collapsed="false">
      <c r="A80" s="14"/>
      <c r="B80" s="14"/>
      <c r="C80" s="15"/>
      <c r="D80" s="17"/>
      <c r="E80" s="14"/>
      <c r="F80" s="15"/>
      <c r="G80" s="20" t="n">
        <f aca="true">IF($C80="",0,IF($E80="Settled",0,TODAY()-$C80))</f>
        <v>0</v>
      </c>
      <c r="H80" s="14"/>
    </row>
    <row r="81" customFormat="false" ht="15" hidden="false" customHeight="false" outlineLevel="0" collapsed="false">
      <c r="A81" s="14"/>
      <c r="B81" s="14"/>
      <c r="C81" s="15"/>
      <c r="D81" s="17"/>
      <c r="E81" s="14"/>
      <c r="F81" s="15"/>
      <c r="G81" s="20" t="n">
        <f aca="true">IF($C81="",0,IF($E81="Settled",0,TODAY()-$C81))</f>
        <v>0</v>
      </c>
      <c r="H81" s="14"/>
    </row>
    <row r="82" customFormat="false" ht="15" hidden="false" customHeight="false" outlineLevel="0" collapsed="false">
      <c r="A82" s="14"/>
      <c r="B82" s="14"/>
      <c r="C82" s="15"/>
      <c r="D82" s="17"/>
      <c r="E82" s="14"/>
      <c r="F82" s="15"/>
      <c r="G82" s="20" t="n">
        <f aca="true">IF($C82="",0,IF($E82="Settled",0,TODAY()-$C82))</f>
        <v>0</v>
      </c>
      <c r="H82" s="14"/>
    </row>
    <row r="83" customFormat="false" ht="15" hidden="false" customHeight="false" outlineLevel="0" collapsed="false">
      <c r="A83" s="14"/>
      <c r="B83" s="14"/>
      <c r="C83" s="15"/>
      <c r="D83" s="17"/>
      <c r="E83" s="14"/>
      <c r="F83" s="15"/>
      <c r="G83" s="20" t="n">
        <f aca="true">IF($C83="",0,IF($E83="Settled",0,TODAY()-$C83))</f>
        <v>0</v>
      </c>
      <c r="H83" s="14"/>
    </row>
    <row r="84" customFormat="false" ht="15" hidden="false" customHeight="false" outlineLevel="0" collapsed="false">
      <c r="A84" s="14"/>
      <c r="B84" s="14"/>
      <c r="C84" s="15"/>
      <c r="D84" s="17"/>
      <c r="E84" s="14"/>
      <c r="F84" s="15"/>
      <c r="G84" s="20" t="n">
        <f aca="true">IF($C84="",0,IF($E84="Settled",0,TODAY()-$C84))</f>
        <v>0</v>
      </c>
      <c r="H84" s="14"/>
    </row>
    <row r="85" customFormat="false" ht="15" hidden="false" customHeight="false" outlineLevel="0" collapsed="false">
      <c r="A85" s="14"/>
      <c r="B85" s="14"/>
      <c r="C85" s="15"/>
      <c r="D85" s="17"/>
      <c r="E85" s="14"/>
      <c r="F85" s="15"/>
      <c r="G85" s="20" t="n">
        <f aca="true">IF($C85="",0,IF($E85="Settled",0,TODAY()-$C85))</f>
        <v>0</v>
      </c>
      <c r="H85" s="14"/>
    </row>
    <row r="86" customFormat="false" ht="15" hidden="false" customHeight="false" outlineLevel="0" collapsed="false">
      <c r="A86" s="14"/>
      <c r="B86" s="14"/>
      <c r="C86" s="15"/>
      <c r="D86" s="17"/>
      <c r="E86" s="14"/>
      <c r="F86" s="15"/>
      <c r="G86" s="20" t="n">
        <f aca="true">IF($C86="",0,IF($E86="Settled",0,TODAY()-$C86))</f>
        <v>0</v>
      </c>
      <c r="H86" s="14"/>
    </row>
    <row r="87" customFormat="false" ht="15" hidden="false" customHeight="false" outlineLevel="0" collapsed="false">
      <c r="A87" s="14"/>
      <c r="B87" s="14"/>
      <c r="C87" s="15"/>
      <c r="D87" s="17"/>
      <c r="E87" s="14"/>
      <c r="F87" s="15"/>
      <c r="G87" s="20" t="n">
        <f aca="true">IF($C87="",0,IF($E87="Settled",0,TODAY()-$C87))</f>
        <v>0</v>
      </c>
      <c r="H87" s="14"/>
    </row>
    <row r="88" customFormat="false" ht="15" hidden="false" customHeight="false" outlineLevel="0" collapsed="false">
      <c r="A88" s="14"/>
      <c r="B88" s="14"/>
      <c r="C88" s="15"/>
      <c r="D88" s="17"/>
      <c r="E88" s="14"/>
      <c r="F88" s="15"/>
      <c r="G88" s="20" t="n">
        <f aca="true">IF($C88="",0,IF($E88="Settled",0,TODAY()-$C88))</f>
        <v>0</v>
      </c>
      <c r="H88" s="14"/>
    </row>
    <row r="89" customFormat="false" ht="15" hidden="false" customHeight="false" outlineLevel="0" collapsed="false">
      <c r="A89" s="14"/>
      <c r="B89" s="14"/>
      <c r="C89" s="15"/>
      <c r="D89" s="17"/>
      <c r="E89" s="14"/>
      <c r="F89" s="15"/>
      <c r="G89" s="20" t="n">
        <f aca="true">IF($C89="",0,IF($E89="Settled",0,TODAY()-$C89))</f>
        <v>0</v>
      </c>
      <c r="H89" s="14"/>
    </row>
    <row r="90" customFormat="false" ht="15" hidden="false" customHeight="false" outlineLevel="0" collapsed="false">
      <c r="A90" s="14"/>
      <c r="B90" s="14"/>
      <c r="C90" s="15"/>
      <c r="D90" s="17"/>
      <c r="E90" s="14"/>
      <c r="F90" s="15"/>
      <c r="G90" s="20" t="n">
        <f aca="true">IF($C90="",0,IF($E90="Settled",0,TODAY()-$C90))</f>
        <v>0</v>
      </c>
      <c r="H90" s="14"/>
    </row>
    <row r="91" customFormat="false" ht="15" hidden="false" customHeight="false" outlineLevel="0" collapsed="false">
      <c r="A91" s="14"/>
      <c r="B91" s="14"/>
      <c r="C91" s="15"/>
      <c r="D91" s="17"/>
      <c r="E91" s="14"/>
      <c r="F91" s="15"/>
      <c r="G91" s="20" t="n">
        <f aca="true">IF($C91="",0,IF($E91="Settled",0,TODAY()-$C91))</f>
        <v>0</v>
      </c>
      <c r="H91" s="14"/>
    </row>
    <row r="92" customFormat="false" ht="15" hidden="false" customHeight="false" outlineLevel="0" collapsed="false">
      <c r="A92" s="14"/>
      <c r="B92" s="14"/>
      <c r="C92" s="15"/>
      <c r="D92" s="17"/>
      <c r="E92" s="14"/>
      <c r="F92" s="15"/>
      <c r="G92" s="20" t="n">
        <f aca="true">IF($C92="",0,IF($E92="Settled",0,TODAY()-$C92))</f>
        <v>0</v>
      </c>
      <c r="H92" s="14"/>
    </row>
    <row r="93" customFormat="false" ht="15" hidden="false" customHeight="false" outlineLevel="0" collapsed="false">
      <c r="A93" s="14"/>
      <c r="B93" s="14"/>
      <c r="C93" s="15"/>
      <c r="D93" s="17"/>
      <c r="E93" s="14"/>
      <c r="F93" s="15"/>
      <c r="G93" s="20" t="n">
        <f aca="true">IF($C93="",0,IF($E93="Settled",0,TODAY()-$C93))</f>
        <v>0</v>
      </c>
      <c r="H93" s="14"/>
    </row>
    <row r="94" customFormat="false" ht="15" hidden="false" customHeight="false" outlineLevel="0" collapsed="false">
      <c r="A94" s="14"/>
      <c r="B94" s="14"/>
      <c r="C94" s="15"/>
      <c r="D94" s="17"/>
      <c r="E94" s="14"/>
      <c r="F94" s="15"/>
      <c r="G94" s="20" t="n">
        <f aca="true">IF($C94="",0,IF($E94="Settled",0,TODAY()-$C94))</f>
        <v>0</v>
      </c>
      <c r="H94" s="14"/>
    </row>
    <row r="95" customFormat="false" ht="15" hidden="false" customHeight="false" outlineLevel="0" collapsed="false">
      <c r="A95" s="14"/>
      <c r="B95" s="14"/>
      <c r="C95" s="15"/>
      <c r="D95" s="17"/>
      <c r="E95" s="14"/>
      <c r="F95" s="15"/>
      <c r="G95" s="20" t="n">
        <f aca="true">IF($C95="",0,IF($E95="Settled",0,TODAY()-$C95))</f>
        <v>0</v>
      </c>
      <c r="H95" s="14"/>
    </row>
    <row r="96" customFormat="false" ht="15" hidden="false" customHeight="false" outlineLevel="0" collapsed="false">
      <c r="A96" s="14"/>
      <c r="B96" s="14"/>
      <c r="C96" s="15"/>
      <c r="D96" s="17"/>
      <c r="E96" s="14"/>
      <c r="F96" s="15"/>
      <c r="G96" s="20" t="n">
        <f aca="true">IF($C96="",0,IF($E96="Settled",0,TODAY()-$C96))</f>
        <v>0</v>
      </c>
      <c r="H96" s="14"/>
    </row>
    <row r="97" customFormat="false" ht="15" hidden="false" customHeight="false" outlineLevel="0" collapsed="false">
      <c r="A97" s="14"/>
      <c r="B97" s="14"/>
      <c r="C97" s="15"/>
      <c r="D97" s="17"/>
      <c r="E97" s="14"/>
      <c r="F97" s="15"/>
      <c r="G97" s="20" t="n">
        <f aca="true">IF($C97="",0,IF($E97="Settled",0,TODAY()-$C97))</f>
        <v>0</v>
      </c>
      <c r="H97" s="14"/>
    </row>
    <row r="98" customFormat="false" ht="15" hidden="false" customHeight="false" outlineLevel="0" collapsed="false">
      <c r="A98" s="14"/>
      <c r="B98" s="14"/>
      <c r="C98" s="15"/>
      <c r="D98" s="17"/>
      <c r="E98" s="14"/>
      <c r="F98" s="15"/>
      <c r="G98" s="20" t="n">
        <f aca="true">IF($C98="",0,IF($E98="Settled",0,TODAY()-$C98))</f>
        <v>0</v>
      </c>
      <c r="H98" s="14"/>
    </row>
    <row r="99" customFormat="false" ht="15" hidden="false" customHeight="false" outlineLevel="0" collapsed="false">
      <c r="A99" s="14"/>
      <c r="B99" s="14"/>
      <c r="C99" s="15"/>
      <c r="D99" s="17"/>
      <c r="E99" s="14"/>
      <c r="F99" s="15"/>
      <c r="G99" s="20" t="n">
        <f aca="true">IF($C99="",0,IF($E99="Settled",0,TODAY()-$C99))</f>
        <v>0</v>
      </c>
      <c r="H99" s="14"/>
    </row>
    <row r="100" customFormat="false" ht="15" hidden="false" customHeight="false" outlineLevel="0" collapsed="false">
      <c r="A100" s="14"/>
      <c r="B100" s="14"/>
      <c r="C100" s="15"/>
      <c r="D100" s="17"/>
      <c r="E100" s="14"/>
      <c r="F100" s="15"/>
      <c r="G100" s="20" t="n">
        <f aca="true">IF($C100="",0,IF($E100="Settled",0,TODAY()-$C100))</f>
        <v>0</v>
      </c>
      <c r="H100" s="14"/>
    </row>
    <row r="101" customFormat="false" ht="15" hidden="false" customHeight="false" outlineLevel="0" collapsed="false">
      <c r="A101" s="14"/>
      <c r="B101" s="14"/>
      <c r="C101" s="15"/>
      <c r="D101" s="17"/>
      <c r="E101" s="14"/>
      <c r="F101" s="15"/>
      <c r="G101" s="20" t="n">
        <f aca="true">IF($C101="",0,IF($E101="Settled",0,TODAY()-$C101))</f>
        <v>0</v>
      </c>
      <c r="H101" s="14"/>
    </row>
    <row r="102" customFormat="false" ht="15" hidden="false" customHeight="false" outlineLevel="0" collapsed="false">
      <c r="A102" s="14"/>
      <c r="B102" s="14"/>
      <c r="C102" s="15"/>
      <c r="D102" s="17"/>
      <c r="E102" s="14"/>
      <c r="F102" s="15"/>
      <c r="G102" s="20" t="n">
        <f aca="true">IF($C102="",0,IF($E102="Settled",0,TODAY()-$C102))</f>
        <v>0</v>
      </c>
      <c r="H102" s="14"/>
    </row>
    <row r="103" customFormat="false" ht="15" hidden="false" customHeight="false" outlineLevel="0" collapsed="false">
      <c r="A103" s="14"/>
      <c r="B103" s="14"/>
      <c r="C103" s="15"/>
      <c r="D103" s="17"/>
      <c r="E103" s="14"/>
      <c r="F103" s="15"/>
      <c r="G103" s="20" t="n">
        <f aca="true">IF($C103="",0,IF($E103="Settled",0,TODAY()-$C103))</f>
        <v>0</v>
      </c>
      <c r="H103" s="14"/>
    </row>
    <row r="104" customFormat="false" ht="15" hidden="false" customHeight="false" outlineLevel="0" collapsed="false">
      <c r="A104" s="14"/>
      <c r="B104" s="14"/>
      <c r="C104" s="15"/>
      <c r="D104" s="17"/>
      <c r="E104" s="14"/>
      <c r="F104" s="15"/>
      <c r="G104" s="20" t="n">
        <f aca="true">IF($C104="",0,IF($E104="Settled",0,TODAY()-$C104))</f>
        <v>0</v>
      </c>
      <c r="H104" s="14"/>
    </row>
    <row r="105" customFormat="false" ht="15" hidden="false" customHeight="false" outlineLevel="0" collapsed="false">
      <c r="A105" s="14"/>
      <c r="B105" s="14"/>
      <c r="C105" s="15"/>
      <c r="D105" s="17"/>
      <c r="E105" s="14"/>
      <c r="F105" s="15"/>
      <c r="G105" s="20" t="n">
        <f aca="true">IF($C105="",0,IF($E105="Settled",0,TODAY()-$C105))</f>
        <v>0</v>
      </c>
      <c r="H105" s="14"/>
    </row>
    <row r="106" customFormat="false" ht="15" hidden="false" customHeight="false" outlineLevel="0" collapsed="false">
      <c r="A106" s="14"/>
      <c r="B106" s="14"/>
      <c r="C106" s="15"/>
      <c r="D106" s="17"/>
      <c r="E106" s="14"/>
      <c r="F106" s="15"/>
      <c r="G106" s="20" t="n">
        <f aca="true">IF($C106="",0,IF($E106="Settled",0,TODAY()-$C106))</f>
        <v>0</v>
      </c>
      <c r="H106" s="14"/>
    </row>
    <row r="107" customFormat="false" ht="15" hidden="false" customHeight="false" outlineLevel="0" collapsed="false">
      <c r="A107" s="14"/>
      <c r="B107" s="14"/>
      <c r="C107" s="15"/>
      <c r="D107" s="17"/>
      <c r="E107" s="14"/>
      <c r="F107" s="15"/>
      <c r="G107" s="20" t="n">
        <f aca="true">IF($C107="",0,IF($E107="Settled",0,TODAY()-$C107))</f>
        <v>0</v>
      </c>
      <c r="H107" s="14"/>
    </row>
    <row r="108" customFormat="false" ht="15" hidden="false" customHeight="false" outlineLevel="0" collapsed="false">
      <c r="A108" s="14"/>
      <c r="B108" s="14"/>
      <c r="C108" s="15"/>
      <c r="D108" s="17"/>
      <c r="E108" s="14"/>
      <c r="F108" s="15"/>
      <c r="G108" s="20" t="n">
        <f aca="true">IF($C108="",0,IF($E108="Settled",0,TODAY()-$C108))</f>
        <v>0</v>
      </c>
      <c r="H108" s="14"/>
    </row>
    <row r="109" customFormat="false" ht="15" hidden="false" customHeight="false" outlineLevel="0" collapsed="false">
      <c r="A109" s="14"/>
      <c r="B109" s="14"/>
      <c r="C109" s="15"/>
      <c r="D109" s="17"/>
      <c r="E109" s="14"/>
      <c r="F109" s="15"/>
      <c r="G109" s="20" t="n">
        <f aca="true">IF($C109="",0,IF($E109="Settled",0,TODAY()-$C109))</f>
        <v>0</v>
      </c>
      <c r="H109" s="14"/>
    </row>
    <row r="110" customFormat="false" ht="15" hidden="false" customHeight="false" outlineLevel="0" collapsed="false">
      <c r="A110" s="14"/>
      <c r="B110" s="14"/>
      <c r="C110" s="15"/>
      <c r="D110" s="17"/>
      <c r="E110" s="14"/>
      <c r="F110" s="15"/>
      <c r="G110" s="20" t="n">
        <f aca="true">IF($C110="",0,IF($E110="Settled",0,TODAY()-$C110))</f>
        <v>0</v>
      </c>
      <c r="H110" s="14"/>
    </row>
    <row r="111" customFormat="false" ht="15" hidden="false" customHeight="false" outlineLevel="0" collapsed="false">
      <c r="A111" s="14"/>
      <c r="B111" s="14"/>
      <c r="C111" s="15"/>
      <c r="D111" s="17"/>
      <c r="E111" s="14"/>
      <c r="F111" s="15"/>
      <c r="G111" s="20" t="n">
        <f aca="true">IF($C111="",0,IF($E111="Settled",0,TODAY()-$C111))</f>
        <v>0</v>
      </c>
      <c r="H111" s="14"/>
    </row>
    <row r="112" customFormat="false" ht="15" hidden="false" customHeight="false" outlineLevel="0" collapsed="false">
      <c r="A112" s="14"/>
      <c r="B112" s="14"/>
      <c r="C112" s="15"/>
      <c r="D112" s="17"/>
      <c r="E112" s="14"/>
      <c r="F112" s="15"/>
      <c r="G112" s="20" t="n">
        <f aca="true">IF($C112="",0,IF($E112="Settled",0,TODAY()-$C112))</f>
        <v>0</v>
      </c>
      <c r="H112" s="14"/>
    </row>
    <row r="113" customFormat="false" ht="15" hidden="false" customHeight="false" outlineLevel="0" collapsed="false">
      <c r="A113" s="14"/>
      <c r="B113" s="14"/>
      <c r="C113" s="15"/>
      <c r="D113" s="17"/>
      <c r="E113" s="14"/>
      <c r="F113" s="15"/>
      <c r="G113" s="20" t="n">
        <f aca="true">IF($C113="",0,IF($E113="Settled",0,TODAY()-$C113))</f>
        <v>0</v>
      </c>
      <c r="H113" s="14"/>
    </row>
    <row r="114" customFormat="false" ht="15" hidden="false" customHeight="false" outlineLevel="0" collapsed="false">
      <c r="A114" s="14"/>
      <c r="B114" s="14"/>
      <c r="C114" s="15"/>
      <c r="D114" s="17"/>
      <c r="E114" s="14"/>
      <c r="F114" s="15"/>
      <c r="G114" s="20" t="n">
        <f aca="true">IF($C114="",0,IF($E114="Settled",0,TODAY()-$C114))</f>
        <v>0</v>
      </c>
      <c r="H114" s="14"/>
    </row>
    <row r="115" customFormat="false" ht="15" hidden="false" customHeight="false" outlineLevel="0" collapsed="false">
      <c r="A115" s="14"/>
      <c r="B115" s="14"/>
      <c r="C115" s="15"/>
      <c r="D115" s="17"/>
      <c r="E115" s="14"/>
      <c r="F115" s="15"/>
      <c r="G115" s="20" t="n">
        <f aca="true">IF($C115="",0,IF($E115="Settled",0,TODAY()-$C115))</f>
        <v>0</v>
      </c>
      <c r="H115" s="14"/>
    </row>
    <row r="116" customFormat="false" ht="15" hidden="false" customHeight="false" outlineLevel="0" collapsed="false">
      <c r="A116" s="14"/>
      <c r="B116" s="14"/>
      <c r="C116" s="15"/>
      <c r="D116" s="17"/>
      <c r="E116" s="14"/>
      <c r="F116" s="15"/>
      <c r="G116" s="20" t="n">
        <f aca="true">IF($C116="",0,IF($E116="Settled",0,TODAY()-$C116))</f>
        <v>0</v>
      </c>
      <c r="H116" s="14"/>
    </row>
    <row r="117" customFormat="false" ht="15" hidden="false" customHeight="false" outlineLevel="0" collapsed="false">
      <c r="A117" s="14"/>
      <c r="B117" s="14"/>
      <c r="C117" s="15"/>
      <c r="D117" s="17"/>
      <c r="E117" s="14"/>
      <c r="F117" s="15"/>
      <c r="G117" s="20" t="n">
        <f aca="true">IF($C117="",0,IF($E117="Settled",0,TODAY()-$C117))</f>
        <v>0</v>
      </c>
      <c r="H117" s="14"/>
    </row>
    <row r="118" customFormat="false" ht="15" hidden="false" customHeight="false" outlineLevel="0" collapsed="false">
      <c r="A118" s="14"/>
      <c r="B118" s="14"/>
      <c r="C118" s="15"/>
      <c r="D118" s="17"/>
      <c r="E118" s="14"/>
      <c r="F118" s="15"/>
      <c r="G118" s="20" t="n">
        <f aca="true">IF($C118="",0,IF($E118="Settled",0,TODAY()-$C118))</f>
        <v>0</v>
      </c>
      <c r="H118" s="14"/>
    </row>
    <row r="119" customFormat="false" ht="15" hidden="false" customHeight="false" outlineLevel="0" collapsed="false">
      <c r="A119" s="14"/>
      <c r="B119" s="14"/>
      <c r="C119" s="15"/>
      <c r="D119" s="17"/>
      <c r="E119" s="14"/>
      <c r="F119" s="15"/>
      <c r="G119" s="20" t="n">
        <f aca="true">IF($C119="",0,IF($E119="Settled",0,TODAY()-$C119))</f>
        <v>0</v>
      </c>
      <c r="H119" s="14"/>
    </row>
    <row r="120" customFormat="false" ht="15" hidden="false" customHeight="false" outlineLevel="0" collapsed="false">
      <c r="A120" s="14"/>
      <c r="B120" s="14"/>
      <c r="C120" s="15"/>
      <c r="D120" s="17"/>
      <c r="E120" s="14"/>
      <c r="F120" s="15"/>
      <c r="G120" s="20" t="n">
        <f aca="true">IF($C120="",0,IF($E120="Settled",0,TODAY()-$C120))</f>
        <v>0</v>
      </c>
      <c r="H120" s="14"/>
    </row>
    <row r="121" customFormat="false" ht="15" hidden="false" customHeight="false" outlineLevel="0" collapsed="false">
      <c r="A121" s="14"/>
      <c r="B121" s="14"/>
      <c r="C121" s="15"/>
      <c r="D121" s="17"/>
      <c r="E121" s="14"/>
      <c r="F121" s="15"/>
      <c r="G121" s="20" t="n">
        <f aca="true">IF($C121="",0,IF($E121="Settled",0,TODAY()-$C121))</f>
        <v>0</v>
      </c>
      <c r="H121" s="14"/>
    </row>
    <row r="122" customFormat="false" ht="15" hidden="false" customHeight="false" outlineLevel="0" collapsed="false">
      <c r="A122" s="14"/>
      <c r="B122" s="14"/>
      <c r="C122" s="15"/>
      <c r="D122" s="17"/>
      <c r="E122" s="14"/>
      <c r="F122" s="15"/>
      <c r="G122" s="20" t="n">
        <f aca="true">IF($C122="",0,IF($E122="Settled",0,TODAY()-$C122))</f>
        <v>0</v>
      </c>
      <c r="H122" s="14"/>
    </row>
    <row r="123" customFormat="false" ht="15" hidden="false" customHeight="false" outlineLevel="0" collapsed="false">
      <c r="A123" s="14"/>
      <c r="B123" s="14"/>
      <c r="C123" s="15"/>
      <c r="D123" s="17"/>
      <c r="E123" s="14"/>
      <c r="F123" s="15"/>
      <c r="G123" s="20" t="n">
        <f aca="true">IF($C123="",0,IF($E123="Settled",0,TODAY()-$C123))</f>
        <v>0</v>
      </c>
      <c r="H123" s="14"/>
    </row>
    <row r="124" customFormat="false" ht="15" hidden="false" customHeight="false" outlineLevel="0" collapsed="false">
      <c r="A124" s="14"/>
      <c r="B124" s="14"/>
      <c r="C124" s="15"/>
      <c r="D124" s="17"/>
      <c r="E124" s="14"/>
      <c r="F124" s="15"/>
      <c r="G124" s="20" t="n">
        <f aca="true">IF($C124="",0,IF($E124="Settled",0,TODAY()-$C124))</f>
        <v>0</v>
      </c>
      <c r="H124" s="14"/>
    </row>
    <row r="127" customFormat="false" ht="15" hidden="false" customHeight="false" outlineLevel="0" collapsed="false">
      <c r="A127" s="5" t="s">
        <v>26</v>
      </c>
    </row>
    <row r="128" customFormat="false" ht="15" hidden="false" customHeight="false" outlineLevel="0" collapsed="false">
      <c r="A128" s="6" t="s">
        <v>27</v>
      </c>
    </row>
    <row r="129" customFormat="false" ht="15" hidden="false" customHeight="false" outlineLevel="0" collapsed="false">
      <c r="A129" s="6" t="s">
        <v>28</v>
      </c>
    </row>
    <row r="130" customFormat="false" ht="15" hidden="false" customHeight="false" outlineLevel="0" collapsed="false">
      <c r="A130" s="7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7"/>
    <col collapsed="false" customWidth="true" hidden="false" outlineLevel="0" max="2" min="2" style="0" width="13"/>
    <col collapsed="false" customWidth="true" hidden="false" outlineLevel="0" max="3" min="3" style="0" width="22"/>
    <col collapsed="false" customWidth="true" hidden="false" outlineLevel="0" max="4" min="4" style="0" width="15"/>
    <col collapsed="false" customWidth="true" hidden="false" outlineLevel="0" max="5" min="5" style="0" width="13"/>
    <col collapsed="false" customWidth="true" hidden="false" outlineLevel="0" max="6" min="6" style="0" width="15"/>
    <col collapsed="false" customWidth="true" hidden="false" outlineLevel="0" max="7" min="7" style="0" width="12"/>
    <col collapsed="false" customWidth="true" hidden="false" outlineLevel="0" max="8" min="8" style="0" width="14"/>
  </cols>
  <sheetData>
    <row r="1" customFormat="false" ht="17.35" hidden="false" customHeight="false" outlineLevel="0" collapsed="false">
      <c r="A1" s="1" t="s">
        <v>104</v>
      </c>
    </row>
    <row r="2" customFormat="false" ht="15" hidden="false" customHeight="false" outlineLevel="0" collapsed="false">
      <c r="A2" s="2" t="s">
        <v>105</v>
      </c>
    </row>
    <row r="4" customFormat="false" ht="30" hidden="false" customHeight="true" outlineLevel="0" collapsed="false">
      <c r="A4" s="8" t="s">
        <v>106</v>
      </c>
      <c r="B4" s="8" t="s">
        <v>70</v>
      </c>
      <c r="C4" s="8" t="s">
        <v>33</v>
      </c>
      <c r="D4" s="8" t="s">
        <v>107</v>
      </c>
      <c r="E4" s="8" t="s">
        <v>88</v>
      </c>
      <c r="F4" s="8" t="s">
        <v>108</v>
      </c>
      <c r="G4" s="8" t="s">
        <v>109</v>
      </c>
      <c r="H4" s="8" t="s">
        <v>110</v>
      </c>
    </row>
    <row r="5" customFormat="false" ht="15" hidden="false" customHeight="false" outlineLevel="0" collapsed="false">
      <c r="A5" s="9" t="s">
        <v>111</v>
      </c>
      <c r="B5" s="10" t="s">
        <v>112</v>
      </c>
      <c r="C5" s="9" t="s">
        <v>46</v>
      </c>
      <c r="D5" s="12" t="n">
        <v>17480</v>
      </c>
      <c r="E5" s="9" t="s">
        <v>94</v>
      </c>
      <c r="F5" s="21" t="str">
        <f aca="false">IFERROR(INDEX(Claims!$B:$B,MATCH($E5,Claims!$A:$A,0)),"")</f>
        <v>SCH-001</v>
      </c>
      <c r="G5" s="21" t="str">
        <f aca="false">IF($E5="","Unmatched",IF(ISNUMBER(MATCH($E5,Claims!$A:$A,0)),"Matched","Not found"))</f>
        <v>Matched</v>
      </c>
      <c r="H5" s="22" t="n">
        <f aca="false">IFERROR(INDEX(Claims!$D:$D,MATCH($E5,Claims!$A:$A,0))-$D5,0)</f>
        <v>0</v>
      </c>
    </row>
    <row r="6" customFormat="false" ht="15" hidden="false" customHeight="false" outlineLevel="0" collapsed="false">
      <c r="A6" s="9" t="s">
        <v>113</v>
      </c>
      <c r="B6" s="10" t="s">
        <v>114</v>
      </c>
      <c r="C6" s="9" t="s">
        <v>62</v>
      </c>
      <c r="D6" s="12" t="n">
        <v>8000</v>
      </c>
      <c r="E6" s="9" t="s">
        <v>99</v>
      </c>
      <c r="F6" s="21" t="str">
        <f aca="false">IFERROR(INDEX(Claims!$B:$B,MATCH($E6,Claims!$A:$A,0)),"")</f>
        <v>SCH-003</v>
      </c>
      <c r="G6" s="21" t="str">
        <f aca="false">IF($E6="","Unmatched",IF(ISNUMBER(MATCH($E6,Claims!$A:$A,0)),"Matched","Not found"))</f>
        <v>Matched</v>
      </c>
      <c r="H6" s="22" t="n">
        <f aca="false">IFERROR(INDEX(Claims!$D:$D,MATCH($E6,Claims!$A:$A,0))-$D6,0)</f>
        <v>1225</v>
      </c>
    </row>
    <row r="7" customFormat="false" ht="15" hidden="false" customHeight="false" outlineLevel="0" collapsed="false">
      <c r="A7" s="14"/>
      <c r="B7" s="15"/>
      <c r="C7" s="14"/>
      <c r="D7" s="17"/>
      <c r="E7" s="14"/>
      <c r="F7" s="21" t="str">
        <f aca="false">IFERROR(INDEX(Claims!$B:$B,MATCH($E7,Claims!$A:$A,0)),"")</f>
        <v/>
      </c>
      <c r="G7" s="21" t="str">
        <f aca="false">IF($E7="","Unmatched",IF(ISNUMBER(MATCH($E7,Claims!$A:$A,0)),"Matched","Not found"))</f>
        <v>Unmatched</v>
      </c>
      <c r="H7" s="22" t="n">
        <f aca="false">IFERROR(INDEX(Claims!$D:$D,MATCH($E7,Claims!$A:$A,0))-$D7,0)</f>
        <v>0</v>
      </c>
    </row>
    <row r="8" customFormat="false" ht="15" hidden="false" customHeight="false" outlineLevel="0" collapsed="false">
      <c r="A8" s="14"/>
      <c r="B8" s="15"/>
      <c r="C8" s="14"/>
      <c r="D8" s="17"/>
      <c r="E8" s="14"/>
      <c r="F8" s="21" t="str">
        <f aca="false">IFERROR(INDEX(Claims!$B:$B,MATCH($E8,Claims!$A:$A,0)),"")</f>
        <v/>
      </c>
      <c r="G8" s="21" t="str">
        <f aca="false">IF($E8="","Unmatched",IF(ISNUMBER(MATCH($E8,Claims!$A:$A,0)),"Matched","Not found"))</f>
        <v>Unmatched</v>
      </c>
      <c r="H8" s="22" t="n">
        <f aca="false">IFERROR(INDEX(Claims!$D:$D,MATCH($E8,Claims!$A:$A,0))-$D8,0)</f>
        <v>0</v>
      </c>
    </row>
    <row r="9" customFormat="false" ht="15" hidden="false" customHeight="false" outlineLevel="0" collapsed="false">
      <c r="A9" s="14"/>
      <c r="B9" s="15"/>
      <c r="C9" s="14"/>
      <c r="D9" s="17"/>
      <c r="E9" s="14"/>
      <c r="F9" s="21" t="str">
        <f aca="false">IFERROR(INDEX(Claims!$B:$B,MATCH($E9,Claims!$A:$A,0)),"")</f>
        <v/>
      </c>
      <c r="G9" s="21" t="str">
        <f aca="false">IF($E9="","Unmatched",IF(ISNUMBER(MATCH($E9,Claims!$A:$A,0)),"Matched","Not found"))</f>
        <v>Unmatched</v>
      </c>
      <c r="H9" s="22" t="n">
        <f aca="false">IFERROR(INDEX(Claims!$D:$D,MATCH($E9,Claims!$A:$A,0))-$D9,0)</f>
        <v>0</v>
      </c>
    </row>
    <row r="10" customFormat="false" ht="15" hidden="false" customHeight="false" outlineLevel="0" collapsed="false">
      <c r="A10" s="14"/>
      <c r="B10" s="15"/>
      <c r="C10" s="14"/>
      <c r="D10" s="17"/>
      <c r="E10" s="14"/>
      <c r="F10" s="21" t="str">
        <f aca="false">IFERROR(INDEX(Claims!$B:$B,MATCH($E10,Claims!$A:$A,0)),"")</f>
        <v/>
      </c>
      <c r="G10" s="21" t="str">
        <f aca="false">IF($E10="","Unmatched",IF(ISNUMBER(MATCH($E10,Claims!$A:$A,0)),"Matched","Not found"))</f>
        <v>Unmatched</v>
      </c>
      <c r="H10" s="22" t="n">
        <f aca="false">IFERROR(INDEX(Claims!$D:$D,MATCH($E10,Claims!$A:$A,0))-$D10,0)</f>
        <v>0</v>
      </c>
    </row>
    <row r="11" customFormat="false" ht="15" hidden="false" customHeight="false" outlineLevel="0" collapsed="false">
      <c r="A11" s="14"/>
      <c r="B11" s="15"/>
      <c r="C11" s="14"/>
      <c r="D11" s="17"/>
      <c r="E11" s="14"/>
      <c r="F11" s="21" t="str">
        <f aca="false">IFERROR(INDEX(Claims!$B:$B,MATCH($E11,Claims!$A:$A,0)),"")</f>
        <v/>
      </c>
      <c r="G11" s="21" t="str">
        <f aca="false">IF($E11="","Unmatched",IF(ISNUMBER(MATCH($E11,Claims!$A:$A,0)),"Matched","Not found"))</f>
        <v>Unmatched</v>
      </c>
      <c r="H11" s="22" t="n">
        <f aca="false">IFERROR(INDEX(Claims!$D:$D,MATCH($E11,Claims!$A:$A,0))-$D11,0)</f>
        <v>0</v>
      </c>
    </row>
    <row r="12" customFormat="false" ht="15" hidden="false" customHeight="false" outlineLevel="0" collapsed="false">
      <c r="A12" s="14"/>
      <c r="B12" s="15"/>
      <c r="C12" s="14"/>
      <c r="D12" s="17"/>
      <c r="E12" s="14"/>
      <c r="F12" s="21" t="str">
        <f aca="false">IFERROR(INDEX(Claims!$B:$B,MATCH($E12,Claims!$A:$A,0)),"")</f>
        <v/>
      </c>
      <c r="G12" s="21" t="str">
        <f aca="false">IF($E12="","Unmatched",IF(ISNUMBER(MATCH($E12,Claims!$A:$A,0)),"Matched","Not found"))</f>
        <v>Unmatched</v>
      </c>
      <c r="H12" s="22" t="n">
        <f aca="false">IFERROR(INDEX(Claims!$D:$D,MATCH($E12,Claims!$A:$A,0))-$D12,0)</f>
        <v>0</v>
      </c>
    </row>
    <row r="13" customFormat="false" ht="15" hidden="false" customHeight="false" outlineLevel="0" collapsed="false">
      <c r="A13" s="14"/>
      <c r="B13" s="15"/>
      <c r="C13" s="14"/>
      <c r="D13" s="17"/>
      <c r="E13" s="14"/>
      <c r="F13" s="21" t="str">
        <f aca="false">IFERROR(INDEX(Claims!$B:$B,MATCH($E13,Claims!$A:$A,0)),"")</f>
        <v/>
      </c>
      <c r="G13" s="21" t="str">
        <f aca="false">IF($E13="","Unmatched",IF(ISNUMBER(MATCH($E13,Claims!$A:$A,0)),"Matched","Not found"))</f>
        <v>Unmatched</v>
      </c>
      <c r="H13" s="22" t="n">
        <f aca="false">IFERROR(INDEX(Claims!$D:$D,MATCH($E13,Claims!$A:$A,0))-$D13,0)</f>
        <v>0</v>
      </c>
    </row>
    <row r="14" customFormat="false" ht="15" hidden="false" customHeight="false" outlineLevel="0" collapsed="false">
      <c r="A14" s="14"/>
      <c r="B14" s="15"/>
      <c r="C14" s="14"/>
      <c r="D14" s="17"/>
      <c r="E14" s="14"/>
      <c r="F14" s="21" t="str">
        <f aca="false">IFERROR(INDEX(Claims!$B:$B,MATCH($E14,Claims!$A:$A,0)),"")</f>
        <v/>
      </c>
      <c r="G14" s="21" t="str">
        <f aca="false">IF($E14="","Unmatched",IF(ISNUMBER(MATCH($E14,Claims!$A:$A,0)),"Matched","Not found"))</f>
        <v>Unmatched</v>
      </c>
      <c r="H14" s="22" t="n">
        <f aca="false">IFERROR(INDEX(Claims!$D:$D,MATCH($E14,Claims!$A:$A,0))-$D14,0)</f>
        <v>0</v>
      </c>
    </row>
    <row r="15" customFormat="false" ht="15" hidden="false" customHeight="false" outlineLevel="0" collapsed="false">
      <c r="A15" s="14"/>
      <c r="B15" s="15"/>
      <c r="C15" s="14"/>
      <c r="D15" s="17"/>
      <c r="E15" s="14"/>
      <c r="F15" s="21" t="str">
        <f aca="false">IFERROR(INDEX(Claims!$B:$B,MATCH($E15,Claims!$A:$A,0)),"")</f>
        <v/>
      </c>
      <c r="G15" s="21" t="str">
        <f aca="false">IF($E15="","Unmatched",IF(ISNUMBER(MATCH($E15,Claims!$A:$A,0)),"Matched","Not found"))</f>
        <v>Unmatched</v>
      </c>
      <c r="H15" s="22" t="n">
        <f aca="false">IFERROR(INDEX(Claims!$D:$D,MATCH($E15,Claims!$A:$A,0))-$D15,0)</f>
        <v>0</v>
      </c>
    </row>
    <row r="16" customFormat="false" ht="15" hidden="false" customHeight="false" outlineLevel="0" collapsed="false">
      <c r="A16" s="14"/>
      <c r="B16" s="15"/>
      <c r="C16" s="14"/>
      <c r="D16" s="17"/>
      <c r="E16" s="14"/>
      <c r="F16" s="21" t="str">
        <f aca="false">IFERROR(INDEX(Claims!$B:$B,MATCH($E16,Claims!$A:$A,0)),"")</f>
        <v/>
      </c>
      <c r="G16" s="21" t="str">
        <f aca="false">IF($E16="","Unmatched",IF(ISNUMBER(MATCH($E16,Claims!$A:$A,0)),"Matched","Not found"))</f>
        <v>Unmatched</v>
      </c>
      <c r="H16" s="22" t="n">
        <f aca="false">IFERROR(INDEX(Claims!$D:$D,MATCH($E16,Claims!$A:$A,0))-$D16,0)</f>
        <v>0</v>
      </c>
    </row>
    <row r="17" customFormat="false" ht="15" hidden="false" customHeight="false" outlineLevel="0" collapsed="false">
      <c r="A17" s="14"/>
      <c r="B17" s="15"/>
      <c r="C17" s="14"/>
      <c r="D17" s="17"/>
      <c r="E17" s="14"/>
      <c r="F17" s="21" t="str">
        <f aca="false">IFERROR(INDEX(Claims!$B:$B,MATCH($E17,Claims!$A:$A,0)),"")</f>
        <v/>
      </c>
      <c r="G17" s="21" t="str">
        <f aca="false">IF($E17="","Unmatched",IF(ISNUMBER(MATCH($E17,Claims!$A:$A,0)),"Matched","Not found"))</f>
        <v>Unmatched</v>
      </c>
      <c r="H17" s="22" t="n">
        <f aca="false">IFERROR(INDEX(Claims!$D:$D,MATCH($E17,Claims!$A:$A,0))-$D17,0)</f>
        <v>0</v>
      </c>
    </row>
    <row r="18" customFormat="false" ht="15" hidden="false" customHeight="false" outlineLevel="0" collapsed="false">
      <c r="A18" s="14"/>
      <c r="B18" s="15"/>
      <c r="C18" s="14"/>
      <c r="D18" s="17"/>
      <c r="E18" s="14"/>
      <c r="F18" s="21" t="str">
        <f aca="false">IFERROR(INDEX(Claims!$B:$B,MATCH($E18,Claims!$A:$A,0)),"")</f>
        <v/>
      </c>
      <c r="G18" s="21" t="str">
        <f aca="false">IF($E18="","Unmatched",IF(ISNUMBER(MATCH($E18,Claims!$A:$A,0)),"Matched","Not found"))</f>
        <v>Unmatched</v>
      </c>
      <c r="H18" s="22" t="n">
        <f aca="false">IFERROR(INDEX(Claims!$D:$D,MATCH($E18,Claims!$A:$A,0))-$D18,0)</f>
        <v>0</v>
      </c>
    </row>
    <row r="19" customFormat="false" ht="15" hidden="false" customHeight="false" outlineLevel="0" collapsed="false">
      <c r="A19" s="14"/>
      <c r="B19" s="15"/>
      <c r="C19" s="14"/>
      <c r="D19" s="17"/>
      <c r="E19" s="14"/>
      <c r="F19" s="21" t="str">
        <f aca="false">IFERROR(INDEX(Claims!$B:$B,MATCH($E19,Claims!$A:$A,0)),"")</f>
        <v/>
      </c>
      <c r="G19" s="21" t="str">
        <f aca="false">IF($E19="","Unmatched",IF(ISNUMBER(MATCH($E19,Claims!$A:$A,0)),"Matched","Not found"))</f>
        <v>Unmatched</v>
      </c>
      <c r="H19" s="22" t="n">
        <f aca="false">IFERROR(INDEX(Claims!$D:$D,MATCH($E19,Claims!$A:$A,0))-$D19,0)</f>
        <v>0</v>
      </c>
    </row>
    <row r="20" customFormat="false" ht="15" hidden="false" customHeight="false" outlineLevel="0" collapsed="false">
      <c r="A20" s="14"/>
      <c r="B20" s="15"/>
      <c r="C20" s="14"/>
      <c r="D20" s="17"/>
      <c r="E20" s="14"/>
      <c r="F20" s="21" t="str">
        <f aca="false">IFERROR(INDEX(Claims!$B:$B,MATCH($E20,Claims!$A:$A,0)),"")</f>
        <v/>
      </c>
      <c r="G20" s="21" t="str">
        <f aca="false">IF($E20="","Unmatched",IF(ISNUMBER(MATCH($E20,Claims!$A:$A,0)),"Matched","Not found"))</f>
        <v>Unmatched</v>
      </c>
      <c r="H20" s="22" t="n">
        <f aca="false">IFERROR(INDEX(Claims!$D:$D,MATCH($E20,Claims!$A:$A,0))-$D20,0)</f>
        <v>0</v>
      </c>
    </row>
    <row r="21" customFormat="false" ht="15" hidden="false" customHeight="false" outlineLevel="0" collapsed="false">
      <c r="A21" s="14"/>
      <c r="B21" s="15"/>
      <c r="C21" s="14"/>
      <c r="D21" s="17"/>
      <c r="E21" s="14"/>
      <c r="F21" s="21" t="str">
        <f aca="false">IFERROR(INDEX(Claims!$B:$B,MATCH($E21,Claims!$A:$A,0)),"")</f>
        <v/>
      </c>
      <c r="G21" s="21" t="str">
        <f aca="false">IF($E21="","Unmatched",IF(ISNUMBER(MATCH($E21,Claims!$A:$A,0)),"Matched","Not found"))</f>
        <v>Unmatched</v>
      </c>
      <c r="H21" s="22" t="n">
        <f aca="false">IFERROR(INDEX(Claims!$D:$D,MATCH($E21,Claims!$A:$A,0))-$D21,0)</f>
        <v>0</v>
      </c>
    </row>
    <row r="22" customFormat="false" ht="15" hidden="false" customHeight="false" outlineLevel="0" collapsed="false">
      <c r="A22" s="14"/>
      <c r="B22" s="15"/>
      <c r="C22" s="14"/>
      <c r="D22" s="17"/>
      <c r="E22" s="14"/>
      <c r="F22" s="21" t="str">
        <f aca="false">IFERROR(INDEX(Claims!$B:$B,MATCH($E22,Claims!$A:$A,0)),"")</f>
        <v/>
      </c>
      <c r="G22" s="21" t="str">
        <f aca="false">IF($E22="","Unmatched",IF(ISNUMBER(MATCH($E22,Claims!$A:$A,0)),"Matched","Not found"))</f>
        <v>Unmatched</v>
      </c>
      <c r="H22" s="22" t="n">
        <f aca="false">IFERROR(INDEX(Claims!$D:$D,MATCH($E22,Claims!$A:$A,0))-$D22,0)</f>
        <v>0</v>
      </c>
    </row>
    <row r="23" customFormat="false" ht="15" hidden="false" customHeight="false" outlineLevel="0" collapsed="false">
      <c r="A23" s="14"/>
      <c r="B23" s="15"/>
      <c r="C23" s="14"/>
      <c r="D23" s="17"/>
      <c r="E23" s="14"/>
      <c r="F23" s="21" t="str">
        <f aca="false">IFERROR(INDEX(Claims!$B:$B,MATCH($E23,Claims!$A:$A,0)),"")</f>
        <v/>
      </c>
      <c r="G23" s="21" t="str">
        <f aca="false">IF($E23="","Unmatched",IF(ISNUMBER(MATCH($E23,Claims!$A:$A,0)),"Matched","Not found"))</f>
        <v>Unmatched</v>
      </c>
      <c r="H23" s="22" t="n">
        <f aca="false">IFERROR(INDEX(Claims!$D:$D,MATCH($E23,Claims!$A:$A,0))-$D23,0)</f>
        <v>0</v>
      </c>
    </row>
    <row r="24" customFormat="false" ht="15" hidden="false" customHeight="false" outlineLevel="0" collapsed="false">
      <c r="A24" s="14"/>
      <c r="B24" s="15"/>
      <c r="C24" s="14"/>
      <c r="D24" s="17"/>
      <c r="E24" s="14"/>
      <c r="F24" s="21" t="str">
        <f aca="false">IFERROR(INDEX(Claims!$B:$B,MATCH($E24,Claims!$A:$A,0)),"")</f>
        <v/>
      </c>
      <c r="G24" s="21" t="str">
        <f aca="false">IF($E24="","Unmatched",IF(ISNUMBER(MATCH($E24,Claims!$A:$A,0)),"Matched","Not found"))</f>
        <v>Unmatched</v>
      </c>
      <c r="H24" s="22" t="n">
        <f aca="false">IFERROR(INDEX(Claims!$D:$D,MATCH($E24,Claims!$A:$A,0))-$D24,0)</f>
        <v>0</v>
      </c>
    </row>
    <row r="25" customFormat="false" ht="15" hidden="false" customHeight="false" outlineLevel="0" collapsed="false">
      <c r="A25" s="14"/>
      <c r="B25" s="15"/>
      <c r="C25" s="14"/>
      <c r="D25" s="17"/>
      <c r="E25" s="14"/>
      <c r="F25" s="21" t="str">
        <f aca="false">IFERROR(INDEX(Claims!$B:$B,MATCH($E25,Claims!$A:$A,0)),"")</f>
        <v/>
      </c>
      <c r="G25" s="21" t="str">
        <f aca="false">IF($E25="","Unmatched",IF(ISNUMBER(MATCH($E25,Claims!$A:$A,0)),"Matched","Not found"))</f>
        <v>Unmatched</v>
      </c>
      <c r="H25" s="22" t="n">
        <f aca="false">IFERROR(INDEX(Claims!$D:$D,MATCH($E25,Claims!$A:$A,0))-$D25,0)</f>
        <v>0</v>
      </c>
    </row>
    <row r="26" customFormat="false" ht="15" hidden="false" customHeight="false" outlineLevel="0" collapsed="false">
      <c r="A26" s="14"/>
      <c r="B26" s="15"/>
      <c r="C26" s="14"/>
      <c r="D26" s="17"/>
      <c r="E26" s="14"/>
      <c r="F26" s="21" t="str">
        <f aca="false">IFERROR(INDEX(Claims!$B:$B,MATCH($E26,Claims!$A:$A,0)),"")</f>
        <v/>
      </c>
      <c r="G26" s="21" t="str">
        <f aca="false">IF($E26="","Unmatched",IF(ISNUMBER(MATCH($E26,Claims!$A:$A,0)),"Matched","Not found"))</f>
        <v>Unmatched</v>
      </c>
      <c r="H26" s="22" t="n">
        <f aca="false">IFERROR(INDEX(Claims!$D:$D,MATCH($E26,Claims!$A:$A,0))-$D26,0)</f>
        <v>0</v>
      </c>
    </row>
    <row r="27" customFormat="false" ht="15" hidden="false" customHeight="false" outlineLevel="0" collapsed="false">
      <c r="A27" s="14"/>
      <c r="B27" s="15"/>
      <c r="C27" s="14"/>
      <c r="D27" s="17"/>
      <c r="E27" s="14"/>
      <c r="F27" s="21" t="str">
        <f aca="false">IFERROR(INDEX(Claims!$B:$B,MATCH($E27,Claims!$A:$A,0)),"")</f>
        <v/>
      </c>
      <c r="G27" s="21" t="str">
        <f aca="false">IF($E27="","Unmatched",IF(ISNUMBER(MATCH($E27,Claims!$A:$A,0)),"Matched","Not found"))</f>
        <v>Unmatched</v>
      </c>
      <c r="H27" s="22" t="n">
        <f aca="false">IFERROR(INDEX(Claims!$D:$D,MATCH($E27,Claims!$A:$A,0))-$D27,0)</f>
        <v>0</v>
      </c>
    </row>
    <row r="28" customFormat="false" ht="15" hidden="false" customHeight="false" outlineLevel="0" collapsed="false">
      <c r="A28" s="14"/>
      <c r="B28" s="15"/>
      <c r="C28" s="14"/>
      <c r="D28" s="17"/>
      <c r="E28" s="14"/>
      <c r="F28" s="21" t="str">
        <f aca="false">IFERROR(INDEX(Claims!$B:$B,MATCH($E28,Claims!$A:$A,0)),"")</f>
        <v/>
      </c>
      <c r="G28" s="21" t="str">
        <f aca="false">IF($E28="","Unmatched",IF(ISNUMBER(MATCH($E28,Claims!$A:$A,0)),"Matched","Not found"))</f>
        <v>Unmatched</v>
      </c>
      <c r="H28" s="22" t="n">
        <f aca="false">IFERROR(INDEX(Claims!$D:$D,MATCH($E28,Claims!$A:$A,0))-$D28,0)</f>
        <v>0</v>
      </c>
    </row>
    <row r="29" customFormat="false" ht="15" hidden="false" customHeight="false" outlineLevel="0" collapsed="false">
      <c r="A29" s="14"/>
      <c r="B29" s="15"/>
      <c r="C29" s="14"/>
      <c r="D29" s="17"/>
      <c r="E29" s="14"/>
      <c r="F29" s="21" t="str">
        <f aca="false">IFERROR(INDEX(Claims!$B:$B,MATCH($E29,Claims!$A:$A,0)),"")</f>
        <v/>
      </c>
      <c r="G29" s="21" t="str">
        <f aca="false">IF($E29="","Unmatched",IF(ISNUMBER(MATCH($E29,Claims!$A:$A,0)),"Matched","Not found"))</f>
        <v>Unmatched</v>
      </c>
      <c r="H29" s="22" t="n">
        <f aca="false">IFERROR(INDEX(Claims!$D:$D,MATCH($E29,Claims!$A:$A,0))-$D29,0)</f>
        <v>0</v>
      </c>
    </row>
    <row r="30" customFormat="false" ht="15" hidden="false" customHeight="false" outlineLevel="0" collapsed="false">
      <c r="A30" s="14"/>
      <c r="B30" s="15"/>
      <c r="C30" s="14"/>
      <c r="D30" s="17"/>
      <c r="E30" s="14"/>
      <c r="F30" s="21" t="str">
        <f aca="false">IFERROR(INDEX(Claims!$B:$B,MATCH($E30,Claims!$A:$A,0)),"")</f>
        <v/>
      </c>
      <c r="G30" s="21" t="str">
        <f aca="false">IF($E30="","Unmatched",IF(ISNUMBER(MATCH($E30,Claims!$A:$A,0)),"Matched","Not found"))</f>
        <v>Unmatched</v>
      </c>
      <c r="H30" s="22" t="n">
        <f aca="false">IFERROR(INDEX(Claims!$D:$D,MATCH($E30,Claims!$A:$A,0))-$D30,0)</f>
        <v>0</v>
      </c>
    </row>
    <row r="31" customFormat="false" ht="15" hidden="false" customHeight="false" outlineLevel="0" collapsed="false">
      <c r="A31" s="14"/>
      <c r="B31" s="15"/>
      <c r="C31" s="14"/>
      <c r="D31" s="17"/>
      <c r="E31" s="14"/>
      <c r="F31" s="21" t="str">
        <f aca="false">IFERROR(INDEX(Claims!$B:$B,MATCH($E31,Claims!$A:$A,0)),"")</f>
        <v/>
      </c>
      <c r="G31" s="21" t="str">
        <f aca="false">IF($E31="","Unmatched",IF(ISNUMBER(MATCH($E31,Claims!$A:$A,0)),"Matched","Not found"))</f>
        <v>Unmatched</v>
      </c>
      <c r="H31" s="22" t="n">
        <f aca="false">IFERROR(INDEX(Claims!$D:$D,MATCH($E31,Claims!$A:$A,0))-$D31,0)</f>
        <v>0</v>
      </c>
    </row>
    <row r="32" customFormat="false" ht="15" hidden="false" customHeight="false" outlineLevel="0" collapsed="false">
      <c r="A32" s="14"/>
      <c r="B32" s="15"/>
      <c r="C32" s="14"/>
      <c r="D32" s="17"/>
      <c r="E32" s="14"/>
      <c r="F32" s="21" t="str">
        <f aca="false">IFERROR(INDEX(Claims!$B:$B,MATCH($E32,Claims!$A:$A,0)),"")</f>
        <v/>
      </c>
      <c r="G32" s="21" t="str">
        <f aca="false">IF($E32="","Unmatched",IF(ISNUMBER(MATCH($E32,Claims!$A:$A,0)),"Matched","Not found"))</f>
        <v>Unmatched</v>
      </c>
      <c r="H32" s="22" t="n">
        <f aca="false">IFERROR(INDEX(Claims!$D:$D,MATCH($E32,Claims!$A:$A,0))-$D32,0)</f>
        <v>0</v>
      </c>
    </row>
    <row r="33" customFormat="false" ht="15" hidden="false" customHeight="false" outlineLevel="0" collapsed="false">
      <c r="A33" s="14"/>
      <c r="B33" s="15"/>
      <c r="C33" s="14"/>
      <c r="D33" s="17"/>
      <c r="E33" s="14"/>
      <c r="F33" s="21" t="str">
        <f aca="false">IFERROR(INDEX(Claims!$B:$B,MATCH($E33,Claims!$A:$A,0)),"")</f>
        <v/>
      </c>
      <c r="G33" s="21" t="str">
        <f aca="false">IF($E33="","Unmatched",IF(ISNUMBER(MATCH($E33,Claims!$A:$A,0)),"Matched","Not found"))</f>
        <v>Unmatched</v>
      </c>
      <c r="H33" s="22" t="n">
        <f aca="false">IFERROR(INDEX(Claims!$D:$D,MATCH($E33,Claims!$A:$A,0))-$D33,0)</f>
        <v>0</v>
      </c>
    </row>
    <row r="34" customFormat="false" ht="15" hidden="false" customHeight="false" outlineLevel="0" collapsed="false">
      <c r="A34" s="14"/>
      <c r="B34" s="15"/>
      <c r="C34" s="14"/>
      <c r="D34" s="17"/>
      <c r="E34" s="14"/>
      <c r="F34" s="21" t="str">
        <f aca="false">IFERROR(INDEX(Claims!$B:$B,MATCH($E34,Claims!$A:$A,0)),"")</f>
        <v/>
      </c>
      <c r="G34" s="21" t="str">
        <f aca="false">IF($E34="","Unmatched",IF(ISNUMBER(MATCH($E34,Claims!$A:$A,0)),"Matched","Not found"))</f>
        <v>Unmatched</v>
      </c>
      <c r="H34" s="22" t="n">
        <f aca="false">IFERROR(INDEX(Claims!$D:$D,MATCH($E34,Claims!$A:$A,0))-$D34,0)</f>
        <v>0</v>
      </c>
    </row>
    <row r="35" customFormat="false" ht="15" hidden="false" customHeight="false" outlineLevel="0" collapsed="false">
      <c r="A35" s="14"/>
      <c r="B35" s="15"/>
      <c r="C35" s="14"/>
      <c r="D35" s="17"/>
      <c r="E35" s="14"/>
      <c r="F35" s="21" t="str">
        <f aca="false">IFERROR(INDEX(Claims!$B:$B,MATCH($E35,Claims!$A:$A,0)),"")</f>
        <v/>
      </c>
      <c r="G35" s="21" t="str">
        <f aca="false">IF($E35="","Unmatched",IF(ISNUMBER(MATCH($E35,Claims!$A:$A,0)),"Matched","Not found"))</f>
        <v>Unmatched</v>
      </c>
      <c r="H35" s="22" t="n">
        <f aca="false">IFERROR(INDEX(Claims!$D:$D,MATCH($E35,Claims!$A:$A,0))-$D35,0)</f>
        <v>0</v>
      </c>
    </row>
    <row r="36" customFormat="false" ht="15" hidden="false" customHeight="false" outlineLevel="0" collapsed="false">
      <c r="A36" s="14"/>
      <c r="B36" s="15"/>
      <c r="C36" s="14"/>
      <c r="D36" s="17"/>
      <c r="E36" s="14"/>
      <c r="F36" s="21" t="str">
        <f aca="false">IFERROR(INDEX(Claims!$B:$B,MATCH($E36,Claims!$A:$A,0)),"")</f>
        <v/>
      </c>
      <c r="G36" s="21" t="str">
        <f aca="false">IF($E36="","Unmatched",IF(ISNUMBER(MATCH($E36,Claims!$A:$A,0)),"Matched","Not found"))</f>
        <v>Unmatched</v>
      </c>
      <c r="H36" s="22" t="n">
        <f aca="false">IFERROR(INDEX(Claims!$D:$D,MATCH($E36,Claims!$A:$A,0))-$D36,0)</f>
        <v>0</v>
      </c>
    </row>
    <row r="37" customFormat="false" ht="15" hidden="false" customHeight="false" outlineLevel="0" collapsed="false">
      <c r="A37" s="14"/>
      <c r="B37" s="15"/>
      <c r="C37" s="14"/>
      <c r="D37" s="17"/>
      <c r="E37" s="14"/>
      <c r="F37" s="21" t="str">
        <f aca="false">IFERROR(INDEX(Claims!$B:$B,MATCH($E37,Claims!$A:$A,0)),"")</f>
        <v/>
      </c>
      <c r="G37" s="21" t="str">
        <f aca="false">IF($E37="","Unmatched",IF(ISNUMBER(MATCH($E37,Claims!$A:$A,0)),"Matched","Not found"))</f>
        <v>Unmatched</v>
      </c>
      <c r="H37" s="22" t="n">
        <f aca="false">IFERROR(INDEX(Claims!$D:$D,MATCH($E37,Claims!$A:$A,0))-$D37,0)</f>
        <v>0</v>
      </c>
    </row>
    <row r="38" customFormat="false" ht="15" hidden="false" customHeight="false" outlineLevel="0" collapsed="false">
      <c r="A38" s="14"/>
      <c r="B38" s="15"/>
      <c r="C38" s="14"/>
      <c r="D38" s="17"/>
      <c r="E38" s="14"/>
      <c r="F38" s="21" t="str">
        <f aca="false">IFERROR(INDEX(Claims!$B:$B,MATCH($E38,Claims!$A:$A,0)),"")</f>
        <v/>
      </c>
      <c r="G38" s="21" t="str">
        <f aca="false">IF($E38="","Unmatched",IF(ISNUMBER(MATCH($E38,Claims!$A:$A,0)),"Matched","Not found"))</f>
        <v>Unmatched</v>
      </c>
      <c r="H38" s="22" t="n">
        <f aca="false">IFERROR(INDEX(Claims!$D:$D,MATCH($E38,Claims!$A:$A,0))-$D38,0)</f>
        <v>0</v>
      </c>
    </row>
    <row r="39" customFormat="false" ht="15" hidden="false" customHeight="false" outlineLevel="0" collapsed="false">
      <c r="A39" s="14"/>
      <c r="B39" s="15"/>
      <c r="C39" s="14"/>
      <c r="D39" s="17"/>
      <c r="E39" s="14"/>
      <c r="F39" s="21" t="str">
        <f aca="false">IFERROR(INDEX(Claims!$B:$B,MATCH($E39,Claims!$A:$A,0)),"")</f>
        <v/>
      </c>
      <c r="G39" s="21" t="str">
        <f aca="false">IF($E39="","Unmatched",IF(ISNUMBER(MATCH($E39,Claims!$A:$A,0)),"Matched","Not found"))</f>
        <v>Unmatched</v>
      </c>
      <c r="H39" s="22" t="n">
        <f aca="false">IFERROR(INDEX(Claims!$D:$D,MATCH($E39,Claims!$A:$A,0))-$D39,0)</f>
        <v>0</v>
      </c>
    </row>
    <row r="40" customFormat="false" ht="15" hidden="false" customHeight="false" outlineLevel="0" collapsed="false">
      <c r="A40" s="14"/>
      <c r="B40" s="15"/>
      <c r="C40" s="14"/>
      <c r="D40" s="17"/>
      <c r="E40" s="14"/>
      <c r="F40" s="21" t="str">
        <f aca="false">IFERROR(INDEX(Claims!$B:$B,MATCH($E40,Claims!$A:$A,0)),"")</f>
        <v/>
      </c>
      <c r="G40" s="21" t="str">
        <f aca="false">IF($E40="","Unmatched",IF(ISNUMBER(MATCH($E40,Claims!$A:$A,0)),"Matched","Not found"))</f>
        <v>Unmatched</v>
      </c>
      <c r="H40" s="22" t="n">
        <f aca="false">IFERROR(INDEX(Claims!$D:$D,MATCH($E40,Claims!$A:$A,0))-$D40,0)</f>
        <v>0</v>
      </c>
    </row>
    <row r="41" customFormat="false" ht="15" hidden="false" customHeight="false" outlineLevel="0" collapsed="false">
      <c r="A41" s="14"/>
      <c r="B41" s="15"/>
      <c r="C41" s="14"/>
      <c r="D41" s="17"/>
      <c r="E41" s="14"/>
      <c r="F41" s="21" t="str">
        <f aca="false">IFERROR(INDEX(Claims!$B:$B,MATCH($E41,Claims!$A:$A,0)),"")</f>
        <v/>
      </c>
      <c r="G41" s="21" t="str">
        <f aca="false">IF($E41="","Unmatched",IF(ISNUMBER(MATCH($E41,Claims!$A:$A,0)),"Matched","Not found"))</f>
        <v>Unmatched</v>
      </c>
      <c r="H41" s="22" t="n">
        <f aca="false">IFERROR(INDEX(Claims!$D:$D,MATCH($E41,Claims!$A:$A,0))-$D41,0)</f>
        <v>0</v>
      </c>
    </row>
    <row r="42" customFormat="false" ht="15" hidden="false" customHeight="false" outlineLevel="0" collapsed="false">
      <c r="A42" s="14"/>
      <c r="B42" s="15"/>
      <c r="C42" s="14"/>
      <c r="D42" s="17"/>
      <c r="E42" s="14"/>
      <c r="F42" s="21" t="str">
        <f aca="false">IFERROR(INDEX(Claims!$B:$B,MATCH($E42,Claims!$A:$A,0)),"")</f>
        <v/>
      </c>
      <c r="G42" s="21" t="str">
        <f aca="false">IF($E42="","Unmatched",IF(ISNUMBER(MATCH($E42,Claims!$A:$A,0)),"Matched","Not found"))</f>
        <v>Unmatched</v>
      </c>
      <c r="H42" s="22" t="n">
        <f aca="false">IFERROR(INDEX(Claims!$D:$D,MATCH($E42,Claims!$A:$A,0))-$D42,0)</f>
        <v>0</v>
      </c>
    </row>
    <row r="43" customFormat="false" ht="15" hidden="false" customHeight="false" outlineLevel="0" collapsed="false">
      <c r="A43" s="14"/>
      <c r="B43" s="15"/>
      <c r="C43" s="14"/>
      <c r="D43" s="17"/>
      <c r="E43" s="14"/>
      <c r="F43" s="21" t="str">
        <f aca="false">IFERROR(INDEX(Claims!$B:$B,MATCH($E43,Claims!$A:$A,0)),"")</f>
        <v/>
      </c>
      <c r="G43" s="21" t="str">
        <f aca="false">IF($E43="","Unmatched",IF(ISNUMBER(MATCH($E43,Claims!$A:$A,0)),"Matched","Not found"))</f>
        <v>Unmatched</v>
      </c>
      <c r="H43" s="22" t="n">
        <f aca="false">IFERROR(INDEX(Claims!$D:$D,MATCH($E43,Claims!$A:$A,0))-$D43,0)</f>
        <v>0</v>
      </c>
    </row>
    <row r="44" customFormat="false" ht="15" hidden="false" customHeight="false" outlineLevel="0" collapsed="false">
      <c r="A44" s="14"/>
      <c r="B44" s="15"/>
      <c r="C44" s="14"/>
      <c r="D44" s="17"/>
      <c r="E44" s="14"/>
      <c r="F44" s="21" t="str">
        <f aca="false">IFERROR(INDEX(Claims!$B:$B,MATCH($E44,Claims!$A:$A,0)),"")</f>
        <v/>
      </c>
      <c r="G44" s="21" t="str">
        <f aca="false">IF($E44="","Unmatched",IF(ISNUMBER(MATCH($E44,Claims!$A:$A,0)),"Matched","Not found"))</f>
        <v>Unmatched</v>
      </c>
      <c r="H44" s="22" t="n">
        <f aca="false">IFERROR(INDEX(Claims!$D:$D,MATCH($E44,Claims!$A:$A,0))-$D44,0)</f>
        <v>0</v>
      </c>
    </row>
    <row r="45" customFormat="false" ht="15" hidden="false" customHeight="false" outlineLevel="0" collapsed="false">
      <c r="A45" s="14"/>
      <c r="B45" s="15"/>
      <c r="C45" s="14"/>
      <c r="D45" s="17"/>
      <c r="E45" s="14"/>
      <c r="F45" s="21" t="str">
        <f aca="false">IFERROR(INDEX(Claims!$B:$B,MATCH($E45,Claims!$A:$A,0)),"")</f>
        <v/>
      </c>
      <c r="G45" s="21" t="str">
        <f aca="false">IF($E45="","Unmatched",IF(ISNUMBER(MATCH($E45,Claims!$A:$A,0)),"Matched","Not found"))</f>
        <v>Unmatched</v>
      </c>
      <c r="H45" s="22" t="n">
        <f aca="false">IFERROR(INDEX(Claims!$D:$D,MATCH($E45,Claims!$A:$A,0))-$D45,0)</f>
        <v>0</v>
      </c>
    </row>
    <row r="46" customFormat="false" ht="15" hidden="false" customHeight="false" outlineLevel="0" collapsed="false">
      <c r="A46" s="14"/>
      <c r="B46" s="15"/>
      <c r="C46" s="14"/>
      <c r="D46" s="17"/>
      <c r="E46" s="14"/>
      <c r="F46" s="21" t="str">
        <f aca="false">IFERROR(INDEX(Claims!$B:$B,MATCH($E46,Claims!$A:$A,0)),"")</f>
        <v/>
      </c>
      <c r="G46" s="21" t="str">
        <f aca="false">IF($E46="","Unmatched",IF(ISNUMBER(MATCH($E46,Claims!$A:$A,0)),"Matched","Not found"))</f>
        <v>Unmatched</v>
      </c>
      <c r="H46" s="22" t="n">
        <f aca="false">IFERROR(INDEX(Claims!$D:$D,MATCH($E46,Claims!$A:$A,0))-$D46,0)</f>
        <v>0</v>
      </c>
    </row>
    <row r="47" customFormat="false" ht="15" hidden="false" customHeight="false" outlineLevel="0" collapsed="false">
      <c r="A47" s="14"/>
      <c r="B47" s="15"/>
      <c r="C47" s="14"/>
      <c r="D47" s="17"/>
      <c r="E47" s="14"/>
      <c r="F47" s="21" t="str">
        <f aca="false">IFERROR(INDEX(Claims!$B:$B,MATCH($E47,Claims!$A:$A,0)),"")</f>
        <v/>
      </c>
      <c r="G47" s="21" t="str">
        <f aca="false">IF($E47="","Unmatched",IF(ISNUMBER(MATCH($E47,Claims!$A:$A,0)),"Matched","Not found"))</f>
        <v>Unmatched</v>
      </c>
      <c r="H47" s="22" t="n">
        <f aca="false">IFERROR(INDEX(Claims!$D:$D,MATCH($E47,Claims!$A:$A,0))-$D47,0)</f>
        <v>0</v>
      </c>
    </row>
    <row r="48" customFormat="false" ht="15" hidden="false" customHeight="false" outlineLevel="0" collapsed="false">
      <c r="A48" s="14"/>
      <c r="B48" s="15"/>
      <c r="C48" s="14"/>
      <c r="D48" s="17"/>
      <c r="E48" s="14"/>
      <c r="F48" s="21" t="str">
        <f aca="false">IFERROR(INDEX(Claims!$B:$B,MATCH($E48,Claims!$A:$A,0)),"")</f>
        <v/>
      </c>
      <c r="G48" s="21" t="str">
        <f aca="false">IF($E48="","Unmatched",IF(ISNUMBER(MATCH($E48,Claims!$A:$A,0)),"Matched","Not found"))</f>
        <v>Unmatched</v>
      </c>
      <c r="H48" s="22" t="n">
        <f aca="false">IFERROR(INDEX(Claims!$D:$D,MATCH($E48,Claims!$A:$A,0))-$D48,0)</f>
        <v>0</v>
      </c>
    </row>
    <row r="49" customFormat="false" ht="15" hidden="false" customHeight="false" outlineLevel="0" collapsed="false">
      <c r="A49" s="14"/>
      <c r="B49" s="15"/>
      <c r="C49" s="14"/>
      <c r="D49" s="17"/>
      <c r="E49" s="14"/>
      <c r="F49" s="21" t="str">
        <f aca="false">IFERROR(INDEX(Claims!$B:$B,MATCH($E49,Claims!$A:$A,0)),"")</f>
        <v/>
      </c>
      <c r="G49" s="21" t="str">
        <f aca="false">IF($E49="","Unmatched",IF(ISNUMBER(MATCH($E49,Claims!$A:$A,0)),"Matched","Not found"))</f>
        <v>Unmatched</v>
      </c>
      <c r="H49" s="22" t="n">
        <f aca="false">IFERROR(INDEX(Claims!$D:$D,MATCH($E49,Claims!$A:$A,0))-$D49,0)</f>
        <v>0</v>
      </c>
    </row>
    <row r="50" customFormat="false" ht="15" hidden="false" customHeight="false" outlineLevel="0" collapsed="false">
      <c r="A50" s="14"/>
      <c r="B50" s="15"/>
      <c r="C50" s="14"/>
      <c r="D50" s="17"/>
      <c r="E50" s="14"/>
      <c r="F50" s="21" t="str">
        <f aca="false">IFERROR(INDEX(Claims!$B:$B,MATCH($E50,Claims!$A:$A,0)),"")</f>
        <v/>
      </c>
      <c r="G50" s="21" t="str">
        <f aca="false">IF($E50="","Unmatched",IF(ISNUMBER(MATCH($E50,Claims!$A:$A,0)),"Matched","Not found"))</f>
        <v>Unmatched</v>
      </c>
      <c r="H50" s="22" t="n">
        <f aca="false">IFERROR(INDEX(Claims!$D:$D,MATCH($E50,Claims!$A:$A,0))-$D50,0)</f>
        <v>0</v>
      </c>
    </row>
    <row r="51" customFormat="false" ht="15" hidden="false" customHeight="false" outlineLevel="0" collapsed="false">
      <c r="A51" s="14"/>
      <c r="B51" s="15"/>
      <c r="C51" s="14"/>
      <c r="D51" s="17"/>
      <c r="E51" s="14"/>
      <c r="F51" s="21" t="str">
        <f aca="false">IFERROR(INDEX(Claims!$B:$B,MATCH($E51,Claims!$A:$A,0)),"")</f>
        <v/>
      </c>
      <c r="G51" s="21" t="str">
        <f aca="false">IF($E51="","Unmatched",IF(ISNUMBER(MATCH($E51,Claims!$A:$A,0)),"Matched","Not found"))</f>
        <v>Unmatched</v>
      </c>
      <c r="H51" s="22" t="n">
        <f aca="false">IFERROR(INDEX(Claims!$D:$D,MATCH($E51,Claims!$A:$A,0))-$D51,0)</f>
        <v>0</v>
      </c>
    </row>
    <row r="52" customFormat="false" ht="15" hidden="false" customHeight="false" outlineLevel="0" collapsed="false">
      <c r="A52" s="14"/>
      <c r="B52" s="15"/>
      <c r="C52" s="14"/>
      <c r="D52" s="17"/>
      <c r="E52" s="14"/>
      <c r="F52" s="21" t="str">
        <f aca="false">IFERROR(INDEX(Claims!$B:$B,MATCH($E52,Claims!$A:$A,0)),"")</f>
        <v/>
      </c>
      <c r="G52" s="21" t="str">
        <f aca="false">IF($E52="","Unmatched",IF(ISNUMBER(MATCH($E52,Claims!$A:$A,0)),"Matched","Not found"))</f>
        <v>Unmatched</v>
      </c>
      <c r="H52" s="22" t="n">
        <f aca="false">IFERROR(INDEX(Claims!$D:$D,MATCH($E52,Claims!$A:$A,0))-$D52,0)</f>
        <v>0</v>
      </c>
    </row>
    <row r="53" customFormat="false" ht="15" hidden="false" customHeight="false" outlineLevel="0" collapsed="false">
      <c r="A53" s="14"/>
      <c r="B53" s="15"/>
      <c r="C53" s="14"/>
      <c r="D53" s="17"/>
      <c r="E53" s="14"/>
      <c r="F53" s="21" t="str">
        <f aca="false">IFERROR(INDEX(Claims!$B:$B,MATCH($E53,Claims!$A:$A,0)),"")</f>
        <v/>
      </c>
      <c r="G53" s="21" t="str">
        <f aca="false">IF($E53="","Unmatched",IF(ISNUMBER(MATCH($E53,Claims!$A:$A,0)),"Matched","Not found"))</f>
        <v>Unmatched</v>
      </c>
      <c r="H53" s="22" t="n">
        <f aca="false">IFERROR(INDEX(Claims!$D:$D,MATCH($E53,Claims!$A:$A,0))-$D53,0)</f>
        <v>0</v>
      </c>
    </row>
    <row r="54" customFormat="false" ht="15" hidden="false" customHeight="false" outlineLevel="0" collapsed="false">
      <c r="A54" s="14"/>
      <c r="B54" s="15"/>
      <c r="C54" s="14"/>
      <c r="D54" s="17"/>
      <c r="E54" s="14"/>
      <c r="F54" s="21" t="str">
        <f aca="false">IFERROR(INDEX(Claims!$B:$B,MATCH($E54,Claims!$A:$A,0)),"")</f>
        <v/>
      </c>
      <c r="G54" s="21" t="str">
        <f aca="false">IF($E54="","Unmatched",IF(ISNUMBER(MATCH($E54,Claims!$A:$A,0)),"Matched","Not found"))</f>
        <v>Unmatched</v>
      </c>
      <c r="H54" s="22" t="n">
        <f aca="false">IFERROR(INDEX(Claims!$D:$D,MATCH($E54,Claims!$A:$A,0))-$D54,0)</f>
        <v>0</v>
      </c>
    </row>
    <row r="55" customFormat="false" ht="15" hidden="false" customHeight="false" outlineLevel="0" collapsed="false">
      <c r="A55" s="14"/>
      <c r="B55" s="15"/>
      <c r="C55" s="14"/>
      <c r="D55" s="17"/>
      <c r="E55" s="14"/>
      <c r="F55" s="21" t="str">
        <f aca="false">IFERROR(INDEX(Claims!$B:$B,MATCH($E55,Claims!$A:$A,0)),"")</f>
        <v/>
      </c>
      <c r="G55" s="21" t="str">
        <f aca="false">IF($E55="","Unmatched",IF(ISNUMBER(MATCH($E55,Claims!$A:$A,0)),"Matched","Not found"))</f>
        <v>Unmatched</v>
      </c>
      <c r="H55" s="22" t="n">
        <f aca="false">IFERROR(INDEX(Claims!$D:$D,MATCH($E55,Claims!$A:$A,0))-$D55,0)</f>
        <v>0</v>
      </c>
    </row>
    <row r="56" customFormat="false" ht="15" hidden="false" customHeight="false" outlineLevel="0" collapsed="false">
      <c r="A56" s="14"/>
      <c r="B56" s="15"/>
      <c r="C56" s="14"/>
      <c r="D56" s="17"/>
      <c r="E56" s="14"/>
      <c r="F56" s="21" t="str">
        <f aca="false">IFERROR(INDEX(Claims!$B:$B,MATCH($E56,Claims!$A:$A,0)),"")</f>
        <v/>
      </c>
      <c r="G56" s="21" t="str">
        <f aca="false">IF($E56="","Unmatched",IF(ISNUMBER(MATCH($E56,Claims!$A:$A,0)),"Matched","Not found"))</f>
        <v>Unmatched</v>
      </c>
      <c r="H56" s="22" t="n">
        <f aca="false">IFERROR(INDEX(Claims!$D:$D,MATCH($E56,Claims!$A:$A,0))-$D56,0)</f>
        <v>0</v>
      </c>
    </row>
    <row r="57" customFormat="false" ht="15" hidden="false" customHeight="false" outlineLevel="0" collapsed="false">
      <c r="A57" s="14"/>
      <c r="B57" s="15"/>
      <c r="C57" s="14"/>
      <c r="D57" s="17"/>
      <c r="E57" s="14"/>
      <c r="F57" s="21" t="str">
        <f aca="false">IFERROR(INDEX(Claims!$B:$B,MATCH($E57,Claims!$A:$A,0)),"")</f>
        <v/>
      </c>
      <c r="G57" s="21" t="str">
        <f aca="false">IF($E57="","Unmatched",IF(ISNUMBER(MATCH($E57,Claims!$A:$A,0)),"Matched","Not found"))</f>
        <v>Unmatched</v>
      </c>
      <c r="H57" s="22" t="n">
        <f aca="false">IFERROR(INDEX(Claims!$D:$D,MATCH($E57,Claims!$A:$A,0))-$D57,0)</f>
        <v>0</v>
      </c>
    </row>
    <row r="58" customFormat="false" ht="15" hidden="false" customHeight="false" outlineLevel="0" collapsed="false">
      <c r="A58" s="14"/>
      <c r="B58" s="15"/>
      <c r="C58" s="14"/>
      <c r="D58" s="17"/>
      <c r="E58" s="14"/>
      <c r="F58" s="21" t="str">
        <f aca="false">IFERROR(INDEX(Claims!$B:$B,MATCH($E58,Claims!$A:$A,0)),"")</f>
        <v/>
      </c>
      <c r="G58" s="21" t="str">
        <f aca="false">IF($E58="","Unmatched",IF(ISNUMBER(MATCH($E58,Claims!$A:$A,0)),"Matched","Not found"))</f>
        <v>Unmatched</v>
      </c>
      <c r="H58" s="22" t="n">
        <f aca="false">IFERROR(INDEX(Claims!$D:$D,MATCH($E58,Claims!$A:$A,0))-$D58,0)</f>
        <v>0</v>
      </c>
    </row>
    <row r="59" customFormat="false" ht="15" hidden="false" customHeight="false" outlineLevel="0" collapsed="false">
      <c r="A59" s="14"/>
      <c r="B59" s="15"/>
      <c r="C59" s="14"/>
      <c r="D59" s="17"/>
      <c r="E59" s="14"/>
      <c r="F59" s="21" t="str">
        <f aca="false">IFERROR(INDEX(Claims!$B:$B,MATCH($E59,Claims!$A:$A,0)),"")</f>
        <v/>
      </c>
      <c r="G59" s="21" t="str">
        <f aca="false">IF($E59="","Unmatched",IF(ISNUMBER(MATCH($E59,Claims!$A:$A,0)),"Matched","Not found"))</f>
        <v>Unmatched</v>
      </c>
      <c r="H59" s="22" t="n">
        <f aca="false">IFERROR(INDEX(Claims!$D:$D,MATCH($E59,Claims!$A:$A,0))-$D59,0)</f>
        <v>0</v>
      </c>
    </row>
    <row r="60" customFormat="false" ht="15" hidden="false" customHeight="false" outlineLevel="0" collapsed="false">
      <c r="A60" s="14"/>
      <c r="B60" s="15"/>
      <c r="C60" s="14"/>
      <c r="D60" s="17"/>
      <c r="E60" s="14"/>
      <c r="F60" s="21" t="str">
        <f aca="false">IFERROR(INDEX(Claims!$B:$B,MATCH($E60,Claims!$A:$A,0)),"")</f>
        <v/>
      </c>
      <c r="G60" s="21" t="str">
        <f aca="false">IF($E60="","Unmatched",IF(ISNUMBER(MATCH($E60,Claims!$A:$A,0)),"Matched","Not found"))</f>
        <v>Unmatched</v>
      </c>
      <c r="H60" s="22" t="n">
        <f aca="false">IFERROR(INDEX(Claims!$D:$D,MATCH($E60,Claims!$A:$A,0))-$D60,0)</f>
        <v>0</v>
      </c>
    </row>
    <row r="61" customFormat="false" ht="15" hidden="false" customHeight="false" outlineLevel="0" collapsed="false">
      <c r="A61" s="14"/>
      <c r="B61" s="15"/>
      <c r="C61" s="14"/>
      <c r="D61" s="17"/>
      <c r="E61" s="14"/>
      <c r="F61" s="21" t="str">
        <f aca="false">IFERROR(INDEX(Claims!$B:$B,MATCH($E61,Claims!$A:$A,0)),"")</f>
        <v/>
      </c>
      <c r="G61" s="21" t="str">
        <f aca="false">IF($E61="","Unmatched",IF(ISNUMBER(MATCH($E61,Claims!$A:$A,0)),"Matched","Not found"))</f>
        <v>Unmatched</v>
      </c>
      <c r="H61" s="22" t="n">
        <f aca="false">IFERROR(INDEX(Claims!$D:$D,MATCH($E61,Claims!$A:$A,0))-$D61,0)</f>
        <v>0</v>
      </c>
    </row>
    <row r="62" customFormat="false" ht="15" hidden="false" customHeight="false" outlineLevel="0" collapsed="false">
      <c r="A62" s="14"/>
      <c r="B62" s="15"/>
      <c r="C62" s="14"/>
      <c r="D62" s="17"/>
      <c r="E62" s="14"/>
      <c r="F62" s="21" t="str">
        <f aca="false">IFERROR(INDEX(Claims!$B:$B,MATCH($E62,Claims!$A:$A,0)),"")</f>
        <v/>
      </c>
      <c r="G62" s="21" t="str">
        <f aca="false">IF($E62="","Unmatched",IF(ISNUMBER(MATCH($E62,Claims!$A:$A,0)),"Matched","Not found"))</f>
        <v>Unmatched</v>
      </c>
      <c r="H62" s="22" t="n">
        <f aca="false">IFERROR(INDEX(Claims!$D:$D,MATCH($E62,Claims!$A:$A,0))-$D62,0)</f>
        <v>0</v>
      </c>
    </row>
    <row r="63" customFormat="false" ht="15" hidden="false" customHeight="false" outlineLevel="0" collapsed="false">
      <c r="A63" s="14"/>
      <c r="B63" s="15"/>
      <c r="C63" s="14"/>
      <c r="D63" s="17"/>
      <c r="E63" s="14"/>
      <c r="F63" s="21" t="str">
        <f aca="false">IFERROR(INDEX(Claims!$B:$B,MATCH($E63,Claims!$A:$A,0)),"")</f>
        <v/>
      </c>
      <c r="G63" s="21" t="str">
        <f aca="false">IF($E63="","Unmatched",IF(ISNUMBER(MATCH($E63,Claims!$A:$A,0)),"Matched","Not found"))</f>
        <v>Unmatched</v>
      </c>
      <c r="H63" s="22" t="n">
        <f aca="false">IFERROR(INDEX(Claims!$D:$D,MATCH($E63,Claims!$A:$A,0))-$D63,0)</f>
        <v>0</v>
      </c>
    </row>
    <row r="64" customFormat="false" ht="15" hidden="false" customHeight="false" outlineLevel="0" collapsed="false">
      <c r="A64" s="14"/>
      <c r="B64" s="15"/>
      <c r="C64" s="14"/>
      <c r="D64" s="17"/>
      <c r="E64" s="14"/>
      <c r="F64" s="21" t="str">
        <f aca="false">IFERROR(INDEX(Claims!$B:$B,MATCH($E64,Claims!$A:$A,0)),"")</f>
        <v/>
      </c>
      <c r="G64" s="21" t="str">
        <f aca="false">IF($E64="","Unmatched",IF(ISNUMBER(MATCH($E64,Claims!$A:$A,0)),"Matched","Not found"))</f>
        <v>Unmatched</v>
      </c>
      <c r="H64" s="22" t="n">
        <f aca="false">IFERROR(INDEX(Claims!$D:$D,MATCH($E64,Claims!$A:$A,0))-$D64,0)</f>
        <v>0</v>
      </c>
    </row>
    <row r="65" customFormat="false" ht="15" hidden="false" customHeight="false" outlineLevel="0" collapsed="false">
      <c r="A65" s="14"/>
      <c r="B65" s="15"/>
      <c r="C65" s="14"/>
      <c r="D65" s="17"/>
      <c r="E65" s="14"/>
      <c r="F65" s="21" t="str">
        <f aca="false">IFERROR(INDEX(Claims!$B:$B,MATCH($E65,Claims!$A:$A,0)),"")</f>
        <v/>
      </c>
      <c r="G65" s="21" t="str">
        <f aca="false">IF($E65="","Unmatched",IF(ISNUMBER(MATCH($E65,Claims!$A:$A,0)),"Matched","Not found"))</f>
        <v>Unmatched</v>
      </c>
      <c r="H65" s="22" t="n">
        <f aca="false">IFERROR(INDEX(Claims!$D:$D,MATCH($E65,Claims!$A:$A,0))-$D65,0)</f>
        <v>0</v>
      </c>
    </row>
    <row r="66" customFormat="false" ht="15" hidden="false" customHeight="false" outlineLevel="0" collapsed="false">
      <c r="A66" s="14"/>
      <c r="B66" s="15"/>
      <c r="C66" s="14"/>
      <c r="D66" s="17"/>
      <c r="E66" s="14"/>
      <c r="F66" s="21" t="str">
        <f aca="false">IFERROR(INDEX(Claims!$B:$B,MATCH($E66,Claims!$A:$A,0)),"")</f>
        <v/>
      </c>
      <c r="G66" s="21" t="str">
        <f aca="false">IF($E66="","Unmatched",IF(ISNUMBER(MATCH($E66,Claims!$A:$A,0)),"Matched","Not found"))</f>
        <v>Unmatched</v>
      </c>
      <c r="H66" s="22" t="n">
        <f aca="false">IFERROR(INDEX(Claims!$D:$D,MATCH($E66,Claims!$A:$A,0))-$D66,0)</f>
        <v>0</v>
      </c>
    </row>
    <row r="67" customFormat="false" ht="15" hidden="false" customHeight="false" outlineLevel="0" collapsed="false">
      <c r="A67" s="14"/>
      <c r="B67" s="15"/>
      <c r="C67" s="14"/>
      <c r="D67" s="17"/>
      <c r="E67" s="14"/>
      <c r="F67" s="21" t="str">
        <f aca="false">IFERROR(INDEX(Claims!$B:$B,MATCH($E67,Claims!$A:$A,0)),"")</f>
        <v/>
      </c>
      <c r="G67" s="21" t="str">
        <f aca="false">IF($E67="","Unmatched",IF(ISNUMBER(MATCH($E67,Claims!$A:$A,0)),"Matched","Not found"))</f>
        <v>Unmatched</v>
      </c>
      <c r="H67" s="22" t="n">
        <f aca="false">IFERROR(INDEX(Claims!$D:$D,MATCH($E67,Claims!$A:$A,0))-$D67,0)</f>
        <v>0</v>
      </c>
    </row>
    <row r="68" customFormat="false" ht="15" hidden="false" customHeight="false" outlineLevel="0" collapsed="false">
      <c r="A68" s="14"/>
      <c r="B68" s="15"/>
      <c r="C68" s="14"/>
      <c r="D68" s="17"/>
      <c r="E68" s="14"/>
      <c r="F68" s="21" t="str">
        <f aca="false">IFERROR(INDEX(Claims!$B:$B,MATCH($E68,Claims!$A:$A,0)),"")</f>
        <v/>
      </c>
      <c r="G68" s="21" t="str">
        <f aca="false">IF($E68="","Unmatched",IF(ISNUMBER(MATCH($E68,Claims!$A:$A,0)),"Matched","Not found"))</f>
        <v>Unmatched</v>
      </c>
      <c r="H68" s="22" t="n">
        <f aca="false">IFERROR(INDEX(Claims!$D:$D,MATCH($E68,Claims!$A:$A,0))-$D68,0)</f>
        <v>0</v>
      </c>
    </row>
    <row r="69" customFormat="false" ht="15" hidden="false" customHeight="false" outlineLevel="0" collapsed="false">
      <c r="A69" s="14"/>
      <c r="B69" s="15"/>
      <c r="C69" s="14"/>
      <c r="D69" s="17"/>
      <c r="E69" s="14"/>
      <c r="F69" s="21" t="str">
        <f aca="false">IFERROR(INDEX(Claims!$B:$B,MATCH($E69,Claims!$A:$A,0)),"")</f>
        <v/>
      </c>
      <c r="G69" s="21" t="str">
        <f aca="false">IF($E69="","Unmatched",IF(ISNUMBER(MATCH($E69,Claims!$A:$A,0)),"Matched","Not found"))</f>
        <v>Unmatched</v>
      </c>
      <c r="H69" s="22" t="n">
        <f aca="false">IFERROR(INDEX(Claims!$D:$D,MATCH($E69,Claims!$A:$A,0))-$D69,0)</f>
        <v>0</v>
      </c>
    </row>
    <row r="70" customFormat="false" ht="15" hidden="false" customHeight="false" outlineLevel="0" collapsed="false">
      <c r="A70" s="14"/>
      <c r="B70" s="15"/>
      <c r="C70" s="14"/>
      <c r="D70" s="17"/>
      <c r="E70" s="14"/>
      <c r="F70" s="21" t="str">
        <f aca="false">IFERROR(INDEX(Claims!$B:$B,MATCH($E70,Claims!$A:$A,0)),"")</f>
        <v/>
      </c>
      <c r="G70" s="21" t="str">
        <f aca="false">IF($E70="","Unmatched",IF(ISNUMBER(MATCH($E70,Claims!$A:$A,0)),"Matched","Not found"))</f>
        <v>Unmatched</v>
      </c>
      <c r="H70" s="22" t="n">
        <f aca="false">IFERROR(INDEX(Claims!$D:$D,MATCH($E70,Claims!$A:$A,0))-$D70,0)</f>
        <v>0</v>
      </c>
    </row>
    <row r="71" customFormat="false" ht="15" hidden="false" customHeight="false" outlineLevel="0" collapsed="false">
      <c r="A71" s="14"/>
      <c r="B71" s="15"/>
      <c r="C71" s="14"/>
      <c r="D71" s="17"/>
      <c r="E71" s="14"/>
      <c r="F71" s="21" t="str">
        <f aca="false">IFERROR(INDEX(Claims!$B:$B,MATCH($E71,Claims!$A:$A,0)),"")</f>
        <v/>
      </c>
      <c r="G71" s="21" t="str">
        <f aca="false">IF($E71="","Unmatched",IF(ISNUMBER(MATCH($E71,Claims!$A:$A,0)),"Matched","Not found"))</f>
        <v>Unmatched</v>
      </c>
      <c r="H71" s="22" t="n">
        <f aca="false">IFERROR(INDEX(Claims!$D:$D,MATCH($E71,Claims!$A:$A,0))-$D71,0)</f>
        <v>0</v>
      </c>
    </row>
    <row r="72" customFormat="false" ht="15" hidden="false" customHeight="false" outlineLevel="0" collapsed="false">
      <c r="A72" s="14"/>
      <c r="B72" s="15"/>
      <c r="C72" s="14"/>
      <c r="D72" s="17"/>
      <c r="E72" s="14"/>
      <c r="F72" s="21" t="str">
        <f aca="false">IFERROR(INDEX(Claims!$B:$B,MATCH($E72,Claims!$A:$A,0)),"")</f>
        <v/>
      </c>
      <c r="G72" s="21" t="str">
        <f aca="false">IF($E72="","Unmatched",IF(ISNUMBER(MATCH($E72,Claims!$A:$A,0)),"Matched","Not found"))</f>
        <v>Unmatched</v>
      </c>
      <c r="H72" s="22" t="n">
        <f aca="false">IFERROR(INDEX(Claims!$D:$D,MATCH($E72,Claims!$A:$A,0))-$D72,0)</f>
        <v>0</v>
      </c>
    </row>
    <row r="73" customFormat="false" ht="15" hidden="false" customHeight="false" outlineLevel="0" collapsed="false">
      <c r="A73" s="14"/>
      <c r="B73" s="15"/>
      <c r="C73" s="14"/>
      <c r="D73" s="17"/>
      <c r="E73" s="14"/>
      <c r="F73" s="21" t="str">
        <f aca="false">IFERROR(INDEX(Claims!$B:$B,MATCH($E73,Claims!$A:$A,0)),"")</f>
        <v/>
      </c>
      <c r="G73" s="21" t="str">
        <f aca="false">IF($E73="","Unmatched",IF(ISNUMBER(MATCH($E73,Claims!$A:$A,0)),"Matched","Not found"))</f>
        <v>Unmatched</v>
      </c>
      <c r="H73" s="22" t="n">
        <f aca="false">IFERROR(INDEX(Claims!$D:$D,MATCH($E73,Claims!$A:$A,0))-$D73,0)</f>
        <v>0</v>
      </c>
    </row>
    <row r="74" customFormat="false" ht="15" hidden="false" customHeight="false" outlineLevel="0" collapsed="false">
      <c r="A74" s="14"/>
      <c r="B74" s="15"/>
      <c r="C74" s="14"/>
      <c r="D74" s="17"/>
      <c r="E74" s="14"/>
      <c r="F74" s="21" t="str">
        <f aca="false">IFERROR(INDEX(Claims!$B:$B,MATCH($E74,Claims!$A:$A,0)),"")</f>
        <v/>
      </c>
      <c r="G74" s="21" t="str">
        <f aca="false">IF($E74="","Unmatched",IF(ISNUMBER(MATCH($E74,Claims!$A:$A,0)),"Matched","Not found"))</f>
        <v>Unmatched</v>
      </c>
      <c r="H74" s="22" t="n">
        <f aca="false">IFERROR(INDEX(Claims!$D:$D,MATCH($E74,Claims!$A:$A,0))-$D74,0)</f>
        <v>0</v>
      </c>
    </row>
    <row r="75" customFormat="false" ht="15" hidden="false" customHeight="false" outlineLevel="0" collapsed="false">
      <c r="A75" s="14"/>
      <c r="B75" s="15"/>
      <c r="C75" s="14"/>
      <c r="D75" s="17"/>
      <c r="E75" s="14"/>
      <c r="F75" s="21" t="str">
        <f aca="false">IFERROR(INDEX(Claims!$B:$B,MATCH($E75,Claims!$A:$A,0)),"")</f>
        <v/>
      </c>
      <c r="G75" s="21" t="str">
        <f aca="false">IF($E75="","Unmatched",IF(ISNUMBER(MATCH($E75,Claims!$A:$A,0)),"Matched","Not found"))</f>
        <v>Unmatched</v>
      </c>
      <c r="H75" s="22" t="n">
        <f aca="false">IFERROR(INDEX(Claims!$D:$D,MATCH($E75,Claims!$A:$A,0))-$D75,0)</f>
        <v>0</v>
      </c>
    </row>
    <row r="76" customFormat="false" ht="15" hidden="false" customHeight="false" outlineLevel="0" collapsed="false">
      <c r="A76" s="14"/>
      <c r="B76" s="15"/>
      <c r="C76" s="14"/>
      <c r="D76" s="17"/>
      <c r="E76" s="14"/>
      <c r="F76" s="21" t="str">
        <f aca="false">IFERROR(INDEX(Claims!$B:$B,MATCH($E76,Claims!$A:$A,0)),"")</f>
        <v/>
      </c>
      <c r="G76" s="21" t="str">
        <f aca="false">IF($E76="","Unmatched",IF(ISNUMBER(MATCH($E76,Claims!$A:$A,0)),"Matched","Not found"))</f>
        <v>Unmatched</v>
      </c>
      <c r="H76" s="22" t="n">
        <f aca="false">IFERROR(INDEX(Claims!$D:$D,MATCH($E76,Claims!$A:$A,0))-$D76,0)</f>
        <v>0</v>
      </c>
    </row>
    <row r="77" customFormat="false" ht="15" hidden="false" customHeight="false" outlineLevel="0" collapsed="false">
      <c r="A77" s="14"/>
      <c r="B77" s="15"/>
      <c r="C77" s="14"/>
      <c r="D77" s="17"/>
      <c r="E77" s="14"/>
      <c r="F77" s="21" t="str">
        <f aca="false">IFERROR(INDEX(Claims!$B:$B,MATCH($E77,Claims!$A:$A,0)),"")</f>
        <v/>
      </c>
      <c r="G77" s="21" t="str">
        <f aca="false">IF($E77="","Unmatched",IF(ISNUMBER(MATCH($E77,Claims!$A:$A,0)),"Matched","Not found"))</f>
        <v>Unmatched</v>
      </c>
      <c r="H77" s="22" t="n">
        <f aca="false">IFERROR(INDEX(Claims!$D:$D,MATCH($E77,Claims!$A:$A,0))-$D77,0)</f>
        <v>0</v>
      </c>
    </row>
    <row r="78" customFormat="false" ht="15" hidden="false" customHeight="false" outlineLevel="0" collapsed="false">
      <c r="A78" s="14"/>
      <c r="B78" s="15"/>
      <c r="C78" s="14"/>
      <c r="D78" s="17"/>
      <c r="E78" s="14"/>
      <c r="F78" s="21" t="str">
        <f aca="false">IFERROR(INDEX(Claims!$B:$B,MATCH($E78,Claims!$A:$A,0)),"")</f>
        <v/>
      </c>
      <c r="G78" s="21" t="str">
        <f aca="false">IF($E78="","Unmatched",IF(ISNUMBER(MATCH($E78,Claims!$A:$A,0)),"Matched","Not found"))</f>
        <v>Unmatched</v>
      </c>
      <c r="H78" s="22" t="n">
        <f aca="false">IFERROR(INDEX(Claims!$D:$D,MATCH($E78,Claims!$A:$A,0))-$D78,0)</f>
        <v>0</v>
      </c>
    </row>
    <row r="79" customFormat="false" ht="15" hidden="false" customHeight="false" outlineLevel="0" collapsed="false">
      <c r="A79" s="14"/>
      <c r="B79" s="15"/>
      <c r="C79" s="14"/>
      <c r="D79" s="17"/>
      <c r="E79" s="14"/>
      <c r="F79" s="21" t="str">
        <f aca="false">IFERROR(INDEX(Claims!$B:$B,MATCH($E79,Claims!$A:$A,0)),"")</f>
        <v/>
      </c>
      <c r="G79" s="21" t="str">
        <f aca="false">IF($E79="","Unmatched",IF(ISNUMBER(MATCH($E79,Claims!$A:$A,0)),"Matched","Not found"))</f>
        <v>Unmatched</v>
      </c>
      <c r="H79" s="22" t="n">
        <f aca="false">IFERROR(INDEX(Claims!$D:$D,MATCH($E79,Claims!$A:$A,0))-$D79,0)</f>
        <v>0</v>
      </c>
    </row>
    <row r="80" customFormat="false" ht="15" hidden="false" customHeight="false" outlineLevel="0" collapsed="false">
      <c r="A80" s="14"/>
      <c r="B80" s="15"/>
      <c r="C80" s="14"/>
      <c r="D80" s="17"/>
      <c r="E80" s="14"/>
      <c r="F80" s="21" t="str">
        <f aca="false">IFERROR(INDEX(Claims!$B:$B,MATCH($E80,Claims!$A:$A,0)),"")</f>
        <v/>
      </c>
      <c r="G80" s="21" t="str">
        <f aca="false">IF($E80="","Unmatched",IF(ISNUMBER(MATCH($E80,Claims!$A:$A,0)),"Matched","Not found"))</f>
        <v>Unmatched</v>
      </c>
      <c r="H80" s="22" t="n">
        <f aca="false">IFERROR(INDEX(Claims!$D:$D,MATCH($E80,Claims!$A:$A,0))-$D80,0)</f>
        <v>0</v>
      </c>
    </row>
    <row r="81" customFormat="false" ht="15" hidden="false" customHeight="false" outlineLevel="0" collapsed="false">
      <c r="A81" s="14"/>
      <c r="B81" s="15"/>
      <c r="C81" s="14"/>
      <c r="D81" s="17"/>
      <c r="E81" s="14"/>
      <c r="F81" s="21" t="str">
        <f aca="false">IFERROR(INDEX(Claims!$B:$B,MATCH($E81,Claims!$A:$A,0)),"")</f>
        <v/>
      </c>
      <c r="G81" s="21" t="str">
        <f aca="false">IF($E81="","Unmatched",IF(ISNUMBER(MATCH($E81,Claims!$A:$A,0)),"Matched","Not found"))</f>
        <v>Unmatched</v>
      </c>
      <c r="H81" s="22" t="n">
        <f aca="false">IFERROR(INDEX(Claims!$D:$D,MATCH($E81,Claims!$A:$A,0))-$D81,0)</f>
        <v>0</v>
      </c>
    </row>
    <row r="82" customFormat="false" ht="15" hidden="false" customHeight="false" outlineLevel="0" collapsed="false">
      <c r="A82" s="14"/>
      <c r="B82" s="15"/>
      <c r="C82" s="14"/>
      <c r="D82" s="17"/>
      <c r="E82" s="14"/>
      <c r="F82" s="21" t="str">
        <f aca="false">IFERROR(INDEX(Claims!$B:$B,MATCH($E82,Claims!$A:$A,0)),"")</f>
        <v/>
      </c>
      <c r="G82" s="21" t="str">
        <f aca="false">IF($E82="","Unmatched",IF(ISNUMBER(MATCH($E82,Claims!$A:$A,0)),"Matched","Not found"))</f>
        <v>Unmatched</v>
      </c>
      <c r="H82" s="22" t="n">
        <f aca="false">IFERROR(INDEX(Claims!$D:$D,MATCH($E82,Claims!$A:$A,0))-$D82,0)</f>
        <v>0</v>
      </c>
    </row>
    <row r="83" customFormat="false" ht="15" hidden="false" customHeight="false" outlineLevel="0" collapsed="false">
      <c r="A83" s="14"/>
      <c r="B83" s="15"/>
      <c r="C83" s="14"/>
      <c r="D83" s="17"/>
      <c r="E83" s="14"/>
      <c r="F83" s="21" t="str">
        <f aca="false">IFERROR(INDEX(Claims!$B:$B,MATCH($E83,Claims!$A:$A,0)),"")</f>
        <v/>
      </c>
      <c r="G83" s="21" t="str">
        <f aca="false">IF($E83="","Unmatched",IF(ISNUMBER(MATCH($E83,Claims!$A:$A,0)),"Matched","Not found"))</f>
        <v>Unmatched</v>
      </c>
      <c r="H83" s="22" t="n">
        <f aca="false">IFERROR(INDEX(Claims!$D:$D,MATCH($E83,Claims!$A:$A,0))-$D83,0)</f>
        <v>0</v>
      </c>
    </row>
    <row r="84" customFormat="false" ht="15" hidden="false" customHeight="false" outlineLevel="0" collapsed="false">
      <c r="A84" s="14"/>
      <c r="B84" s="15"/>
      <c r="C84" s="14"/>
      <c r="D84" s="17"/>
      <c r="E84" s="14"/>
      <c r="F84" s="21" t="str">
        <f aca="false">IFERROR(INDEX(Claims!$B:$B,MATCH($E84,Claims!$A:$A,0)),"")</f>
        <v/>
      </c>
      <c r="G84" s="21" t="str">
        <f aca="false">IF($E84="","Unmatched",IF(ISNUMBER(MATCH($E84,Claims!$A:$A,0)),"Matched","Not found"))</f>
        <v>Unmatched</v>
      </c>
      <c r="H84" s="22" t="n">
        <f aca="false">IFERROR(INDEX(Claims!$D:$D,MATCH($E84,Claims!$A:$A,0))-$D84,0)</f>
        <v>0</v>
      </c>
    </row>
    <row r="85" customFormat="false" ht="15" hidden="false" customHeight="false" outlineLevel="0" collapsed="false">
      <c r="A85" s="14"/>
      <c r="B85" s="15"/>
      <c r="C85" s="14"/>
      <c r="D85" s="17"/>
      <c r="E85" s="14"/>
      <c r="F85" s="21" t="str">
        <f aca="false">IFERROR(INDEX(Claims!$B:$B,MATCH($E85,Claims!$A:$A,0)),"")</f>
        <v/>
      </c>
      <c r="G85" s="21" t="str">
        <f aca="false">IF($E85="","Unmatched",IF(ISNUMBER(MATCH($E85,Claims!$A:$A,0)),"Matched","Not found"))</f>
        <v>Unmatched</v>
      </c>
      <c r="H85" s="22" t="n">
        <f aca="false">IFERROR(INDEX(Claims!$D:$D,MATCH($E85,Claims!$A:$A,0))-$D85,0)</f>
        <v>0</v>
      </c>
    </row>
    <row r="86" customFormat="false" ht="15" hidden="false" customHeight="false" outlineLevel="0" collapsed="false">
      <c r="A86" s="14"/>
      <c r="B86" s="15"/>
      <c r="C86" s="14"/>
      <c r="D86" s="17"/>
      <c r="E86" s="14"/>
      <c r="F86" s="21" t="str">
        <f aca="false">IFERROR(INDEX(Claims!$B:$B,MATCH($E86,Claims!$A:$A,0)),"")</f>
        <v/>
      </c>
      <c r="G86" s="21" t="str">
        <f aca="false">IF($E86="","Unmatched",IF(ISNUMBER(MATCH($E86,Claims!$A:$A,0)),"Matched","Not found"))</f>
        <v>Unmatched</v>
      </c>
      <c r="H86" s="22" t="n">
        <f aca="false">IFERROR(INDEX(Claims!$D:$D,MATCH($E86,Claims!$A:$A,0))-$D86,0)</f>
        <v>0</v>
      </c>
    </row>
    <row r="87" customFormat="false" ht="15" hidden="false" customHeight="false" outlineLevel="0" collapsed="false">
      <c r="A87" s="14"/>
      <c r="B87" s="15"/>
      <c r="C87" s="14"/>
      <c r="D87" s="17"/>
      <c r="E87" s="14"/>
      <c r="F87" s="21" t="str">
        <f aca="false">IFERROR(INDEX(Claims!$B:$B,MATCH($E87,Claims!$A:$A,0)),"")</f>
        <v/>
      </c>
      <c r="G87" s="21" t="str">
        <f aca="false">IF($E87="","Unmatched",IF(ISNUMBER(MATCH($E87,Claims!$A:$A,0)),"Matched","Not found"))</f>
        <v>Unmatched</v>
      </c>
      <c r="H87" s="22" t="n">
        <f aca="false">IFERROR(INDEX(Claims!$D:$D,MATCH($E87,Claims!$A:$A,0))-$D87,0)</f>
        <v>0</v>
      </c>
    </row>
    <row r="88" customFormat="false" ht="15" hidden="false" customHeight="false" outlineLevel="0" collapsed="false">
      <c r="A88" s="14"/>
      <c r="B88" s="15"/>
      <c r="C88" s="14"/>
      <c r="D88" s="17"/>
      <c r="E88" s="14"/>
      <c r="F88" s="21" t="str">
        <f aca="false">IFERROR(INDEX(Claims!$B:$B,MATCH($E88,Claims!$A:$A,0)),"")</f>
        <v/>
      </c>
      <c r="G88" s="21" t="str">
        <f aca="false">IF($E88="","Unmatched",IF(ISNUMBER(MATCH($E88,Claims!$A:$A,0)),"Matched","Not found"))</f>
        <v>Unmatched</v>
      </c>
      <c r="H88" s="22" t="n">
        <f aca="false">IFERROR(INDEX(Claims!$D:$D,MATCH($E88,Claims!$A:$A,0))-$D88,0)</f>
        <v>0</v>
      </c>
    </row>
    <row r="89" customFormat="false" ht="15" hidden="false" customHeight="false" outlineLevel="0" collapsed="false">
      <c r="A89" s="14"/>
      <c r="B89" s="15"/>
      <c r="C89" s="14"/>
      <c r="D89" s="17"/>
      <c r="E89" s="14"/>
      <c r="F89" s="21" t="str">
        <f aca="false">IFERROR(INDEX(Claims!$B:$B,MATCH($E89,Claims!$A:$A,0)),"")</f>
        <v/>
      </c>
      <c r="G89" s="21" t="str">
        <f aca="false">IF($E89="","Unmatched",IF(ISNUMBER(MATCH($E89,Claims!$A:$A,0)),"Matched","Not found"))</f>
        <v>Unmatched</v>
      </c>
      <c r="H89" s="22" t="n">
        <f aca="false">IFERROR(INDEX(Claims!$D:$D,MATCH($E89,Claims!$A:$A,0))-$D89,0)</f>
        <v>0</v>
      </c>
    </row>
    <row r="90" customFormat="false" ht="15" hidden="false" customHeight="false" outlineLevel="0" collapsed="false">
      <c r="A90" s="14"/>
      <c r="B90" s="15"/>
      <c r="C90" s="14"/>
      <c r="D90" s="17"/>
      <c r="E90" s="14"/>
      <c r="F90" s="21" t="str">
        <f aca="false">IFERROR(INDEX(Claims!$B:$B,MATCH($E90,Claims!$A:$A,0)),"")</f>
        <v/>
      </c>
      <c r="G90" s="21" t="str">
        <f aca="false">IF($E90="","Unmatched",IF(ISNUMBER(MATCH($E90,Claims!$A:$A,0)),"Matched","Not found"))</f>
        <v>Unmatched</v>
      </c>
      <c r="H90" s="22" t="n">
        <f aca="false">IFERROR(INDEX(Claims!$D:$D,MATCH($E90,Claims!$A:$A,0))-$D90,0)</f>
        <v>0</v>
      </c>
    </row>
    <row r="91" customFormat="false" ht="15" hidden="false" customHeight="false" outlineLevel="0" collapsed="false">
      <c r="A91" s="14"/>
      <c r="B91" s="15"/>
      <c r="C91" s="14"/>
      <c r="D91" s="17"/>
      <c r="E91" s="14"/>
      <c r="F91" s="21" t="str">
        <f aca="false">IFERROR(INDEX(Claims!$B:$B,MATCH($E91,Claims!$A:$A,0)),"")</f>
        <v/>
      </c>
      <c r="G91" s="21" t="str">
        <f aca="false">IF($E91="","Unmatched",IF(ISNUMBER(MATCH($E91,Claims!$A:$A,0)),"Matched","Not found"))</f>
        <v>Unmatched</v>
      </c>
      <c r="H91" s="22" t="n">
        <f aca="false">IFERROR(INDEX(Claims!$D:$D,MATCH($E91,Claims!$A:$A,0))-$D91,0)</f>
        <v>0</v>
      </c>
    </row>
    <row r="92" customFormat="false" ht="15" hidden="false" customHeight="false" outlineLevel="0" collapsed="false">
      <c r="A92" s="14"/>
      <c r="B92" s="15"/>
      <c r="C92" s="14"/>
      <c r="D92" s="17"/>
      <c r="E92" s="14"/>
      <c r="F92" s="21" t="str">
        <f aca="false">IFERROR(INDEX(Claims!$B:$B,MATCH($E92,Claims!$A:$A,0)),"")</f>
        <v/>
      </c>
      <c r="G92" s="21" t="str">
        <f aca="false">IF($E92="","Unmatched",IF(ISNUMBER(MATCH($E92,Claims!$A:$A,0)),"Matched","Not found"))</f>
        <v>Unmatched</v>
      </c>
      <c r="H92" s="22" t="n">
        <f aca="false">IFERROR(INDEX(Claims!$D:$D,MATCH($E92,Claims!$A:$A,0))-$D92,0)</f>
        <v>0</v>
      </c>
    </row>
    <row r="93" customFormat="false" ht="15" hidden="false" customHeight="false" outlineLevel="0" collapsed="false">
      <c r="A93" s="14"/>
      <c r="B93" s="15"/>
      <c r="C93" s="14"/>
      <c r="D93" s="17"/>
      <c r="E93" s="14"/>
      <c r="F93" s="21" t="str">
        <f aca="false">IFERROR(INDEX(Claims!$B:$B,MATCH($E93,Claims!$A:$A,0)),"")</f>
        <v/>
      </c>
      <c r="G93" s="21" t="str">
        <f aca="false">IF($E93="","Unmatched",IF(ISNUMBER(MATCH($E93,Claims!$A:$A,0)),"Matched","Not found"))</f>
        <v>Unmatched</v>
      </c>
      <c r="H93" s="22" t="n">
        <f aca="false">IFERROR(INDEX(Claims!$D:$D,MATCH($E93,Claims!$A:$A,0))-$D93,0)</f>
        <v>0</v>
      </c>
    </row>
    <row r="94" customFormat="false" ht="15" hidden="false" customHeight="false" outlineLevel="0" collapsed="false">
      <c r="A94" s="14"/>
      <c r="B94" s="15"/>
      <c r="C94" s="14"/>
      <c r="D94" s="17"/>
      <c r="E94" s="14"/>
      <c r="F94" s="21" t="str">
        <f aca="false">IFERROR(INDEX(Claims!$B:$B,MATCH($E94,Claims!$A:$A,0)),"")</f>
        <v/>
      </c>
      <c r="G94" s="21" t="str">
        <f aca="false">IF($E94="","Unmatched",IF(ISNUMBER(MATCH($E94,Claims!$A:$A,0)),"Matched","Not found"))</f>
        <v>Unmatched</v>
      </c>
      <c r="H94" s="22" t="n">
        <f aca="false">IFERROR(INDEX(Claims!$D:$D,MATCH($E94,Claims!$A:$A,0))-$D94,0)</f>
        <v>0</v>
      </c>
    </row>
    <row r="95" customFormat="false" ht="15" hidden="false" customHeight="false" outlineLevel="0" collapsed="false">
      <c r="A95" s="14"/>
      <c r="B95" s="15"/>
      <c r="C95" s="14"/>
      <c r="D95" s="17"/>
      <c r="E95" s="14"/>
      <c r="F95" s="21" t="str">
        <f aca="false">IFERROR(INDEX(Claims!$B:$B,MATCH($E95,Claims!$A:$A,0)),"")</f>
        <v/>
      </c>
      <c r="G95" s="21" t="str">
        <f aca="false">IF($E95="","Unmatched",IF(ISNUMBER(MATCH($E95,Claims!$A:$A,0)),"Matched","Not found"))</f>
        <v>Unmatched</v>
      </c>
      <c r="H95" s="22" t="n">
        <f aca="false">IFERROR(INDEX(Claims!$D:$D,MATCH($E95,Claims!$A:$A,0))-$D95,0)</f>
        <v>0</v>
      </c>
    </row>
    <row r="96" customFormat="false" ht="15" hidden="false" customHeight="false" outlineLevel="0" collapsed="false">
      <c r="A96" s="14"/>
      <c r="B96" s="15"/>
      <c r="C96" s="14"/>
      <c r="D96" s="17"/>
      <c r="E96" s="14"/>
      <c r="F96" s="21" t="str">
        <f aca="false">IFERROR(INDEX(Claims!$B:$B,MATCH($E96,Claims!$A:$A,0)),"")</f>
        <v/>
      </c>
      <c r="G96" s="21" t="str">
        <f aca="false">IF($E96="","Unmatched",IF(ISNUMBER(MATCH($E96,Claims!$A:$A,0)),"Matched","Not found"))</f>
        <v>Unmatched</v>
      </c>
      <c r="H96" s="22" t="n">
        <f aca="false">IFERROR(INDEX(Claims!$D:$D,MATCH($E96,Claims!$A:$A,0))-$D96,0)</f>
        <v>0</v>
      </c>
    </row>
    <row r="97" customFormat="false" ht="15" hidden="false" customHeight="false" outlineLevel="0" collapsed="false">
      <c r="A97" s="14"/>
      <c r="B97" s="15"/>
      <c r="C97" s="14"/>
      <c r="D97" s="17"/>
      <c r="E97" s="14"/>
      <c r="F97" s="21" t="str">
        <f aca="false">IFERROR(INDEX(Claims!$B:$B,MATCH($E97,Claims!$A:$A,0)),"")</f>
        <v/>
      </c>
      <c r="G97" s="21" t="str">
        <f aca="false">IF($E97="","Unmatched",IF(ISNUMBER(MATCH($E97,Claims!$A:$A,0)),"Matched","Not found"))</f>
        <v>Unmatched</v>
      </c>
      <c r="H97" s="22" t="n">
        <f aca="false">IFERROR(INDEX(Claims!$D:$D,MATCH($E97,Claims!$A:$A,0))-$D97,0)</f>
        <v>0</v>
      </c>
    </row>
    <row r="98" customFormat="false" ht="15" hidden="false" customHeight="false" outlineLevel="0" collapsed="false">
      <c r="A98" s="14"/>
      <c r="B98" s="15"/>
      <c r="C98" s="14"/>
      <c r="D98" s="17"/>
      <c r="E98" s="14"/>
      <c r="F98" s="21" t="str">
        <f aca="false">IFERROR(INDEX(Claims!$B:$B,MATCH($E98,Claims!$A:$A,0)),"")</f>
        <v/>
      </c>
      <c r="G98" s="21" t="str">
        <f aca="false">IF($E98="","Unmatched",IF(ISNUMBER(MATCH($E98,Claims!$A:$A,0)),"Matched","Not found"))</f>
        <v>Unmatched</v>
      </c>
      <c r="H98" s="22" t="n">
        <f aca="false">IFERROR(INDEX(Claims!$D:$D,MATCH($E98,Claims!$A:$A,0))-$D98,0)</f>
        <v>0</v>
      </c>
    </row>
    <row r="99" customFormat="false" ht="15" hidden="false" customHeight="false" outlineLevel="0" collapsed="false">
      <c r="A99" s="14"/>
      <c r="B99" s="15"/>
      <c r="C99" s="14"/>
      <c r="D99" s="17"/>
      <c r="E99" s="14"/>
      <c r="F99" s="21" t="str">
        <f aca="false">IFERROR(INDEX(Claims!$B:$B,MATCH($E99,Claims!$A:$A,0)),"")</f>
        <v/>
      </c>
      <c r="G99" s="21" t="str">
        <f aca="false">IF($E99="","Unmatched",IF(ISNUMBER(MATCH($E99,Claims!$A:$A,0)),"Matched","Not found"))</f>
        <v>Unmatched</v>
      </c>
      <c r="H99" s="22" t="n">
        <f aca="false">IFERROR(INDEX(Claims!$D:$D,MATCH($E99,Claims!$A:$A,0))-$D99,0)</f>
        <v>0</v>
      </c>
    </row>
    <row r="100" customFormat="false" ht="15" hidden="false" customHeight="false" outlineLevel="0" collapsed="false">
      <c r="A100" s="14"/>
      <c r="B100" s="15"/>
      <c r="C100" s="14"/>
      <c r="D100" s="17"/>
      <c r="E100" s="14"/>
      <c r="F100" s="21" t="str">
        <f aca="false">IFERROR(INDEX(Claims!$B:$B,MATCH($E100,Claims!$A:$A,0)),"")</f>
        <v/>
      </c>
      <c r="G100" s="21" t="str">
        <f aca="false">IF($E100="","Unmatched",IF(ISNUMBER(MATCH($E100,Claims!$A:$A,0)),"Matched","Not found"))</f>
        <v>Unmatched</v>
      </c>
      <c r="H100" s="22" t="n">
        <f aca="false">IFERROR(INDEX(Claims!$D:$D,MATCH($E100,Claims!$A:$A,0))-$D100,0)</f>
        <v>0</v>
      </c>
    </row>
    <row r="101" customFormat="false" ht="15" hidden="false" customHeight="false" outlineLevel="0" collapsed="false">
      <c r="A101" s="14"/>
      <c r="B101" s="15"/>
      <c r="C101" s="14"/>
      <c r="D101" s="17"/>
      <c r="E101" s="14"/>
      <c r="F101" s="21" t="str">
        <f aca="false">IFERROR(INDEX(Claims!$B:$B,MATCH($E101,Claims!$A:$A,0)),"")</f>
        <v/>
      </c>
      <c r="G101" s="21" t="str">
        <f aca="false">IF($E101="","Unmatched",IF(ISNUMBER(MATCH($E101,Claims!$A:$A,0)),"Matched","Not found"))</f>
        <v>Unmatched</v>
      </c>
      <c r="H101" s="22" t="n">
        <f aca="false">IFERROR(INDEX(Claims!$D:$D,MATCH($E101,Claims!$A:$A,0))-$D101,0)</f>
        <v>0</v>
      </c>
    </row>
    <row r="102" customFormat="false" ht="15" hidden="false" customHeight="false" outlineLevel="0" collapsed="false">
      <c r="A102" s="14"/>
      <c r="B102" s="15"/>
      <c r="C102" s="14"/>
      <c r="D102" s="17"/>
      <c r="E102" s="14"/>
      <c r="F102" s="21" t="str">
        <f aca="false">IFERROR(INDEX(Claims!$B:$B,MATCH($E102,Claims!$A:$A,0)),"")</f>
        <v/>
      </c>
      <c r="G102" s="21" t="str">
        <f aca="false">IF($E102="","Unmatched",IF(ISNUMBER(MATCH($E102,Claims!$A:$A,0)),"Matched","Not found"))</f>
        <v>Unmatched</v>
      </c>
      <c r="H102" s="22" t="n">
        <f aca="false">IFERROR(INDEX(Claims!$D:$D,MATCH($E102,Claims!$A:$A,0))-$D102,0)</f>
        <v>0</v>
      </c>
    </row>
    <row r="103" customFormat="false" ht="15" hidden="false" customHeight="false" outlineLevel="0" collapsed="false">
      <c r="A103" s="14"/>
      <c r="B103" s="15"/>
      <c r="C103" s="14"/>
      <c r="D103" s="17"/>
      <c r="E103" s="14"/>
      <c r="F103" s="21" t="str">
        <f aca="false">IFERROR(INDEX(Claims!$B:$B,MATCH($E103,Claims!$A:$A,0)),"")</f>
        <v/>
      </c>
      <c r="G103" s="21" t="str">
        <f aca="false">IF($E103="","Unmatched",IF(ISNUMBER(MATCH($E103,Claims!$A:$A,0)),"Matched","Not found"))</f>
        <v>Unmatched</v>
      </c>
      <c r="H103" s="22" t="n">
        <f aca="false">IFERROR(INDEX(Claims!$D:$D,MATCH($E103,Claims!$A:$A,0))-$D103,0)</f>
        <v>0</v>
      </c>
    </row>
    <row r="104" customFormat="false" ht="15" hidden="false" customHeight="false" outlineLevel="0" collapsed="false">
      <c r="A104" s="14"/>
      <c r="B104" s="15"/>
      <c r="C104" s="14"/>
      <c r="D104" s="17"/>
      <c r="E104" s="14"/>
      <c r="F104" s="21" t="str">
        <f aca="false">IFERROR(INDEX(Claims!$B:$B,MATCH($E104,Claims!$A:$A,0)),"")</f>
        <v/>
      </c>
      <c r="G104" s="21" t="str">
        <f aca="false">IF($E104="","Unmatched",IF(ISNUMBER(MATCH($E104,Claims!$A:$A,0)),"Matched","Not found"))</f>
        <v>Unmatched</v>
      </c>
      <c r="H104" s="22" t="n">
        <f aca="false">IFERROR(INDEX(Claims!$D:$D,MATCH($E104,Claims!$A:$A,0))-$D104,0)</f>
        <v>0</v>
      </c>
    </row>
    <row r="105" customFormat="false" ht="15" hidden="false" customHeight="false" outlineLevel="0" collapsed="false">
      <c r="A105" s="14"/>
      <c r="B105" s="15"/>
      <c r="C105" s="14"/>
      <c r="D105" s="17"/>
      <c r="E105" s="14"/>
      <c r="F105" s="21" t="str">
        <f aca="false">IFERROR(INDEX(Claims!$B:$B,MATCH($E105,Claims!$A:$A,0)),"")</f>
        <v/>
      </c>
      <c r="G105" s="21" t="str">
        <f aca="false">IF($E105="","Unmatched",IF(ISNUMBER(MATCH($E105,Claims!$A:$A,0)),"Matched","Not found"))</f>
        <v>Unmatched</v>
      </c>
      <c r="H105" s="22" t="n">
        <f aca="false">IFERROR(INDEX(Claims!$D:$D,MATCH($E105,Claims!$A:$A,0))-$D105,0)</f>
        <v>0</v>
      </c>
    </row>
    <row r="106" customFormat="false" ht="15" hidden="false" customHeight="false" outlineLevel="0" collapsed="false">
      <c r="A106" s="14"/>
      <c r="B106" s="15"/>
      <c r="C106" s="14"/>
      <c r="D106" s="17"/>
      <c r="E106" s="14"/>
      <c r="F106" s="21" t="str">
        <f aca="false">IFERROR(INDEX(Claims!$B:$B,MATCH($E106,Claims!$A:$A,0)),"")</f>
        <v/>
      </c>
      <c r="G106" s="21" t="str">
        <f aca="false">IF($E106="","Unmatched",IF(ISNUMBER(MATCH($E106,Claims!$A:$A,0)),"Matched","Not found"))</f>
        <v>Unmatched</v>
      </c>
      <c r="H106" s="22" t="n">
        <f aca="false">IFERROR(INDEX(Claims!$D:$D,MATCH($E106,Claims!$A:$A,0))-$D106,0)</f>
        <v>0</v>
      </c>
    </row>
    <row r="107" customFormat="false" ht="15" hidden="false" customHeight="false" outlineLevel="0" collapsed="false">
      <c r="A107" s="14"/>
      <c r="B107" s="15"/>
      <c r="C107" s="14"/>
      <c r="D107" s="17"/>
      <c r="E107" s="14"/>
      <c r="F107" s="21" t="str">
        <f aca="false">IFERROR(INDEX(Claims!$B:$B,MATCH($E107,Claims!$A:$A,0)),"")</f>
        <v/>
      </c>
      <c r="G107" s="21" t="str">
        <f aca="false">IF($E107="","Unmatched",IF(ISNUMBER(MATCH($E107,Claims!$A:$A,0)),"Matched","Not found"))</f>
        <v>Unmatched</v>
      </c>
      <c r="H107" s="22" t="n">
        <f aca="false">IFERROR(INDEX(Claims!$D:$D,MATCH($E107,Claims!$A:$A,0))-$D107,0)</f>
        <v>0</v>
      </c>
    </row>
    <row r="108" customFormat="false" ht="15" hidden="false" customHeight="false" outlineLevel="0" collapsed="false">
      <c r="A108" s="14"/>
      <c r="B108" s="15"/>
      <c r="C108" s="14"/>
      <c r="D108" s="17"/>
      <c r="E108" s="14"/>
      <c r="F108" s="21" t="str">
        <f aca="false">IFERROR(INDEX(Claims!$B:$B,MATCH($E108,Claims!$A:$A,0)),"")</f>
        <v/>
      </c>
      <c r="G108" s="21" t="str">
        <f aca="false">IF($E108="","Unmatched",IF(ISNUMBER(MATCH($E108,Claims!$A:$A,0)),"Matched","Not found"))</f>
        <v>Unmatched</v>
      </c>
      <c r="H108" s="22" t="n">
        <f aca="false">IFERROR(INDEX(Claims!$D:$D,MATCH($E108,Claims!$A:$A,0))-$D108,0)</f>
        <v>0</v>
      </c>
    </row>
    <row r="109" customFormat="false" ht="15" hidden="false" customHeight="false" outlineLevel="0" collapsed="false">
      <c r="A109" s="14"/>
      <c r="B109" s="15"/>
      <c r="C109" s="14"/>
      <c r="D109" s="17"/>
      <c r="E109" s="14"/>
      <c r="F109" s="21" t="str">
        <f aca="false">IFERROR(INDEX(Claims!$B:$B,MATCH($E109,Claims!$A:$A,0)),"")</f>
        <v/>
      </c>
      <c r="G109" s="21" t="str">
        <f aca="false">IF($E109="","Unmatched",IF(ISNUMBER(MATCH($E109,Claims!$A:$A,0)),"Matched","Not found"))</f>
        <v>Unmatched</v>
      </c>
      <c r="H109" s="22" t="n">
        <f aca="false">IFERROR(INDEX(Claims!$D:$D,MATCH($E109,Claims!$A:$A,0))-$D109,0)</f>
        <v>0</v>
      </c>
    </row>
    <row r="110" customFormat="false" ht="15" hidden="false" customHeight="false" outlineLevel="0" collapsed="false">
      <c r="A110" s="14"/>
      <c r="B110" s="15"/>
      <c r="C110" s="14"/>
      <c r="D110" s="17"/>
      <c r="E110" s="14"/>
      <c r="F110" s="21" t="str">
        <f aca="false">IFERROR(INDEX(Claims!$B:$B,MATCH($E110,Claims!$A:$A,0)),"")</f>
        <v/>
      </c>
      <c r="G110" s="21" t="str">
        <f aca="false">IF($E110="","Unmatched",IF(ISNUMBER(MATCH($E110,Claims!$A:$A,0)),"Matched","Not found"))</f>
        <v>Unmatched</v>
      </c>
      <c r="H110" s="22" t="n">
        <f aca="false">IFERROR(INDEX(Claims!$D:$D,MATCH($E110,Claims!$A:$A,0))-$D110,0)</f>
        <v>0</v>
      </c>
    </row>
    <row r="111" customFormat="false" ht="15" hidden="false" customHeight="false" outlineLevel="0" collapsed="false">
      <c r="A111" s="14"/>
      <c r="B111" s="15"/>
      <c r="C111" s="14"/>
      <c r="D111" s="17"/>
      <c r="E111" s="14"/>
      <c r="F111" s="21" t="str">
        <f aca="false">IFERROR(INDEX(Claims!$B:$B,MATCH($E111,Claims!$A:$A,0)),"")</f>
        <v/>
      </c>
      <c r="G111" s="21" t="str">
        <f aca="false">IF($E111="","Unmatched",IF(ISNUMBER(MATCH($E111,Claims!$A:$A,0)),"Matched","Not found"))</f>
        <v>Unmatched</v>
      </c>
      <c r="H111" s="22" t="n">
        <f aca="false">IFERROR(INDEX(Claims!$D:$D,MATCH($E111,Claims!$A:$A,0))-$D111,0)</f>
        <v>0</v>
      </c>
    </row>
    <row r="112" customFormat="false" ht="15" hidden="false" customHeight="false" outlineLevel="0" collapsed="false">
      <c r="A112" s="14"/>
      <c r="B112" s="15"/>
      <c r="C112" s="14"/>
      <c r="D112" s="17"/>
      <c r="E112" s="14"/>
      <c r="F112" s="21" t="str">
        <f aca="false">IFERROR(INDEX(Claims!$B:$B,MATCH($E112,Claims!$A:$A,0)),"")</f>
        <v/>
      </c>
      <c r="G112" s="21" t="str">
        <f aca="false">IF($E112="","Unmatched",IF(ISNUMBER(MATCH($E112,Claims!$A:$A,0)),"Matched","Not found"))</f>
        <v>Unmatched</v>
      </c>
      <c r="H112" s="22" t="n">
        <f aca="false">IFERROR(INDEX(Claims!$D:$D,MATCH($E112,Claims!$A:$A,0))-$D112,0)</f>
        <v>0</v>
      </c>
    </row>
    <row r="113" customFormat="false" ht="15" hidden="false" customHeight="false" outlineLevel="0" collapsed="false">
      <c r="A113" s="14"/>
      <c r="B113" s="15"/>
      <c r="C113" s="14"/>
      <c r="D113" s="17"/>
      <c r="E113" s="14"/>
      <c r="F113" s="21" t="str">
        <f aca="false">IFERROR(INDEX(Claims!$B:$B,MATCH($E113,Claims!$A:$A,0)),"")</f>
        <v/>
      </c>
      <c r="G113" s="21" t="str">
        <f aca="false">IF($E113="","Unmatched",IF(ISNUMBER(MATCH($E113,Claims!$A:$A,0)),"Matched","Not found"))</f>
        <v>Unmatched</v>
      </c>
      <c r="H113" s="22" t="n">
        <f aca="false">IFERROR(INDEX(Claims!$D:$D,MATCH($E113,Claims!$A:$A,0))-$D113,0)</f>
        <v>0</v>
      </c>
    </row>
    <row r="114" customFormat="false" ht="15" hidden="false" customHeight="false" outlineLevel="0" collapsed="false">
      <c r="A114" s="14"/>
      <c r="B114" s="15"/>
      <c r="C114" s="14"/>
      <c r="D114" s="17"/>
      <c r="E114" s="14"/>
      <c r="F114" s="21" t="str">
        <f aca="false">IFERROR(INDEX(Claims!$B:$B,MATCH($E114,Claims!$A:$A,0)),"")</f>
        <v/>
      </c>
      <c r="G114" s="21" t="str">
        <f aca="false">IF($E114="","Unmatched",IF(ISNUMBER(MATCH($E114,Claims!$A:$A,0)),"Matched","Not found"))</f>
        <v>Unmatched</v>
      </c>
      <c r="H114" s="22" t="n">
        <f aca="false">IFERROR(INDEX(Claims!$D:$D,MATCH($E114,Claims!$A:$A,0))-$D114,0)</f>
        <v>0</v>
      </c>
    </row>
    <row r="115" customFormat="false" ht="15" hidden="false" customHeight="false" outlineLevel="0" collapsed="false">
      <c r="A115" s="14"/>
      <c r="B115" s="15"/>
      <c r="C115" s="14"/>
      <c r="D115" s="17"/>
      <c r="E115" s="14"/>
      <c r="F115" s="21" t="str">
        <f aca="false">IFERROR(INDEX(Claims!$B:$B,MATCH($E115,Claims!$A:$A,0)),"")</f>
        <v/>
      </c>
      <c r="G115" s="21" t="str">
        <f aca="false">IF($E115="","Unmatched",IF(ISNUMBER(MATCH($E115,Claims!$A:$A,0)),"Matched","Not found"))</f>
        <v>Unmatched</v>
      </c>
      <c r="H115" s="22" t="n">
        <f aca="false">IFERROR(INDEX(Claims!$D:$D,MATCH($E115,Claims!$A:$A,0))-$D115,0)</f>
        <v>0</v>
      </c>
    </row>
    <row r="116" customFormat="false" ht="15" hidden="false" customHeight="false" outlineLevel="0" collapsed="false">
      <c r="A116" s="14"/>
      <c r="B116" s="15"/>
      <c r="C116" s="14"/>
      <c r="D116" s="17"/>
      <c r="E116" s="14"/>
      <c r="F116" s="21" t="str">
        <f aca="false">IFERROR(INDEX(Claims!$B:$B,MATCH($E116,Claims!$A:$A,0)),"")</f>
        <v/>
      </c>
      <c r="G116" s="21" t="str">
        <f aca="false">IF($E116="","Unmatched",IF(ISNUMBER(MATCH($E116,Claims!$A:$A,0)),"Matched","Not found"))</f>
        <v>Unmatched</v>
      </c>
      <c r="H116" s="22" t="n">
        <f aca="false">IFERROR(INDEX(Claims!$D:$D,MATCH($E116,Claims!$A:$A,0))-$D116,0)</f>
        <v>0</v>
      </c>
    </row>
    <row r="117" customFormat="false" ht="15" hidden="false" customHeight="false" outlineLevel="0" collapsed="false">
      <c r="A117" s="14"/>
      <c r="B117" s="15"/>
      <c r="C117" s="14"/>
      <c r="D117" s="17"/>
      <c r="E117" s="14"/>
      <c r="F117" s="21" t="str">
        <f aca="false">IFERROR(INDEX(Claims!$B:$B,MATCH($E117,Claims!$A:$A,0)),"")</f>
        <v/>
      </c>
      <c r="G117" s="21" t="str">
        <f aca="false">IF($E117="","Unmatched",IF(ISNUMBER(MATCH($E117,Claims!$A:$A,0)),"Matched","Not found"))</f>
        <v>Unmatched</v>
      </c>
      <c r="H117" s="22" t="n">
        <f aca="false">IFERROR(INDEX(Claims!$D:$D,MATCH($E117,Claims!$A:$A,0))-$D117,0)</f>
        <v>0</v>
      </c>
    </row>
    <row r="118" customFormat="false" ht="15" hidden="false" customHeight="false" outlineLevel="0" collapsed="false">
      <c r="A118" s="14"/>
      <c r="B118" s="15"/>
      <c r="C118" s="14"/>
      <c r="D118" s="17"/>
      <c r="E118" s="14"/>
      <c r="F118" s="21" t="str">
        <f aca="false">IFERROR(INDEX(Claims!$B:$B,MATCH($E118,Claims!$A:$A,0)),"")</f>
        <v/>
      </c>
      <c r="G118" s="21" t="str">
        <f aca="false">IF($E118="","Unmatched",IF(ISNUMBER(MATCH($E118,Claims!$A:$A,0)),"Matched","Not found"))</f>
        <v>Unmatched</v>
      </c>
      <c r="H118" s="22" t="n">
        <f aca="false">IFERROR(INDEX(Claims!$D:$D,MATCH($E118,Claims!$A:$A,0))-$D118,0)</f>
        <v>0</v>
      </c>
    </row>
    <row r="119" customFormat="false" ht="15" hidden="false" customHeight="false" outlineLevel="0" collapsed="false">
      <c r="A119" s="14"/>
      <c r="B119" s="15"/>
      <c r="C119" s="14"/>
      <c r="D119" s="17"/>
      <c r="E119" s="14"/>
      <c r="F119" s="21" t="str">
        <f aca="false">IFERROR(INDEX(Claims!$B:$B,MATCH($E119,Claims!$A:$A,0)),"")</f>
        <v/>
      </c>
      <c r="G119" s="21" t="str">
        <f aca="false">IF($E119="","Unmatched",IF(ISNUMBER(MATCH($E119,Claims!$A:$A,0)),"Matched","Not found"))</f>
        <v>Unmatched</v>
      </c>
      <c r="H119" s="22" t="n">
        <f aca="false">IFERROR(INDEX(Claims!$D:$D,MATCH($E119,Claims!$A:$A,0))-$D119,0)</f>
        <v>0</v>
      </c>
    </row>
    <row r="120" customFormat="false" ht="15" hidden="false" customHeight="false" outlineLevel="0" collapsed="false">
      <c r="A120" s="14"/>
      <c r="B120" s="15"/>
      <c r="C120" s="14"/>
      <c r="D120" s="17"/>
      <c r="E120" s="14"/>
      <c r="F120" s="21" t="str">
        <f aca="false">IFERROR(INDEX(Claims!$B:$B,MATCH($E120,Claims!$A:$A,0)),"")</f>
        <v/>
      </c>
      <c r="G120" s="21" t="str">
        <f aca="false">IF($E120="","Unmatched",IF(ISNUMBER(MATCH($E120,Claims!$A:$A,0)),"Matched","Not found"))</f>
        <v>Unmatched</v>
      </c>
      <c r="H120" s="22" t="n">
        <f aca="false">IFERROR(INDEX(Claims!$D:$D,MATCH($E120,Claims!$A:$A,0))-$D120,0)</f>
        <v>0</v>
      </c>
    </row>
    <row r="121" customFormat="false" ht="15" hidden="false" customHeight="false" outlineLevel="0" collapsed="false">
      <c r="A121" s="14"/>
      <c r="B121" s="15"/>
      <c r="C121" s="14"/>
      <c r="D121" s="17"/>
      <c r="E121" s="14"/>
      <c r="F121" s="21" t="str">
        <f aca="false">IFERROR(INDEX(Claims!$B:$B,MATCH($E121,Claims!$A:$A,0)),"")</f>
        <v/>
      </c>
      <c r="G121" s="21" t="str">
        <f aca="false">IF($E121="","Unmatched",IF(ISNUMBER(MATCH($E121,Claims!$A:$A,0)),"Matched","Not found"))</f>
        <v>Unmatched</v>
      </c>
      <c r="H121" s="22" t="n">
        <f aca="false">IFERROR(INDEX(Claims!$D:$D,MATCH($E121,Claims!$A:$A,0))-$D121,0)</f>
        <v>0</v>
      </c>
    </row>
    <row r="122" customFormat="false" ht="15" hidden="false" customHeight="false" outlineLevel="0" collapsed="false">
      <c r="A122" s="14"/>
      <c r="B122" s="15"/>
      <c r="C122" s="14"/>
      <c r="D122" s="17"/>
      <c r="E122" s="14"/>
      <c r="F122" s="21" t="str">
        <f aca="false">IFERROR(INDEX(Claims!$B:$B,MATCH($E122,Claims!$A:$A,0)),"")</f>
        <v/>
      </c>
      <c r="G122" s="21" t="str">
        <f aca="false">IF($E122="","Unmatched",IF(ISNUMBER(MATCH($E122,Claims!$A:$A,0)),"Matched","Not found"))</f>
        <v>Unmatched</v>
      </c>
      <c r="H122" s="22" t="n">
        <f aca="false">IFERROR(INDEX(Claims!$D:$D,MATCH($E122,Claims!$A:$A,0))-$D122,0)</f>
        <v>0</v>
      </c>
    </row>
    <row r="123" customFormat="false" ht="15" hidden="false" customHeight="false" outlineLevel="0" collapsed="false">
      <c r="A123" s="14"/>
      <c r="B123" s="15"/>
      <c r="C123" s="14"/>
      <c r="D123" s="17"/>
      <c r="E123" s="14"/>
      <c r="F123" s="21" t="str">
        <f aca="false">IFERROR(INDEX(Claims!$B:$B,MATCH($E123,Claims!$A:$A,0)),"")</f>
        <v/>
      </c>
      <c r="G123" s="21" t="str">
        <f aca="false">IF($E123="","Unmatched",IF(ISNUMBER(MATCH($E123,Claims!$A:$A,0)),"Matched","Not found"))</f>
        <v>Unmatched</v>
      </c>
      <c r="H123" s="22" t="n">
        <f aca="false">IFERROR(INDEX(Claims!$D:$D,MATCH($E123,Claims!$A:$A,0))-$D123,0)</f>
        <v>0</v>
      </c>
    </row>
    <row r="124" customFormat="false" ht="15" hidden="false" customHeight="false" outlineLevel="0" collapsed="false">
      <c r="A124" s="14"/>
      <c r="B124" s="15"/>
      <c r="C124" s="14"/>
      <c r="D124" s="17"/>
      <c r="E124" s="14"/>
      <c r="F124" s="21" t="str">
        <f aca="false">IFERROR(INDEX(Claims!$B:$B,MATCH($E124,Claims!$A:$A,0)),"")</f>
        <v/>
      </c>
      <c r="G124" s="21" t="str">
        <f aca="false">IF($E124="","Unmatched",IF(ISNUMBER(MATCH($E124,Claims!$A:$A,0)),"Matched","Not found"))</f>
        <v>Unmatched</v>
      </c>
      <c r="H124" s="22" t="n">
        <f aca="false">IFERROR(INDEX(Claims!$D:$D,MATCH($E124,Claims!$A:$A,0))-$D124,0)</f>
        <v>0</v>
      </c>
    </row>
    <row r="127" customFormat="false" ht="15" hidden="false" customHeight="false" outlineLevel="0" collapsed="false">
      <c r="A127" s="5" t="s">
        <v>26</v>
      </c>
    </row>
    <row r="128" customFormat="false" ht="15" hidden="false" customHeight="false" outlineLevel="0" collapsed="false">
      <c r="A128" s="6" t="s">
        <v>27</v>
      </c>
    </row>
    <row r="129" customFormat="false" ht="15" hidden="false" customHeight="false" outlineLevel="0" collapsed="false">
      <c r="A129" s="6" t="s">
        <v>28</v>
      </c>
    </row>
    <row r="130" customFormat="false" ht="15" hidden="false" customHeight="false" outlineLevel="0" collapsed="false">
      <c r="A130" s="7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22"/>
    <col collapsed="false" customWidth="true" hidden="false" outlineLevel="0" max="4" min="4" style="0" width="9"/>
    <col collapsed="false" customWidth="true" hidden="false" outlineLevel="0" max="5" min="5" style="0" width="20"/>
    <col collapsed="false" customWidth="true" hidden="false" outlineLevel="0" max="6" min="6" style="0" width="14"/>
    <col collapsed="false" customWidth="true" hidden="false" outlineLevel="0" max="7" min="7" style="0" width="21"/>
    <col collapsed="false" customWidth="true" hidden="false" outlineLevel="0" max="9" min="8" style="0" width="15"/>
    <col collapsed="false" customWidth="true" hidden="false" outlineLevel="0" max="10" min="10" style="0" width="19"/>
    <col collapsed="false" customWidth="true" hidden="false" outlineLevel="0" max="11" min="11" style="0" width="16"/>
  </cols>
  <sheetData>
    <row r="1" customFormat="false" ht="17.35" hidden="false" customHeight="false" outlineLevel="0" collapsed="false">
      <c r="A1" s="1" t="s">
        <v>115</v>
      </c>
    </row>
    <row r="2" customFormat="false" ht="15" hidden="false" customHeight="false" outlineLevel="0" collapsed="false">
      <c r="A2" s="2" t="s">
        <v>116</v>
      </c>
    </row>
    <row r="4" customFormat="false" ht="30" hidden="false" customHeight="true" outlineLevel="0" collapsed="false">
      <c r="A4" s="8" t="s">
        <v>32</v>
      </c>
      <c r="B4" s="8" t="s">
        <v>33</v>
      </c>
      <c r="C4" s="8" t="s">
        <v>117</v>
      </c>
      <c r="D4" s="8" t="s">
        <v>39</v>
      </c>
      <c r="E4" s="8" t="s">
        <v>118</v>
      </c>
      <c r="F4" s="8" t="s">
        <v>119</v>
      </c>
      <c r="G4" s="8" t="s">
        <v>120</v>
      </c>
      <c r="H4" s="8" t="s">
        <v>121</v>
      </c>
      <c r="I4" s="8" t="s">
        <v>122</v>
      </c>
      <c r="J4" s="8" t="s">
        <v>123</v>
      </c>
      <c r="K4" s="8" t="s">
        <v>124</v>
      </c>
    </row>
    <row r="5" customFormat="false" ht="15" hidden="false" customHeight="false" outlineLevel="0" collapsed="false">
      <c r="A5" s="21" t="str">
        <f aca="false">'Scheme Register'!$A5</f>
        <v>SCH-001</v>
      </c>
      <c r="B5" s="21" t="str">
        <f aca="false">'Scheme Register'!$B5</f>
        <v>Hindustan Foods Ltd</v>
      </c>
      <c r="C5" s="22" t="n">
        <f aca="false">IF($A5="",0,SUMIFS(Purchases!$F:$F,Purchases!$G:$G,$A5))</f>
        <v>874000</v>
      </c>
      <c r="D5" s="23" t="n">
        <f aca="false">IF($A5="",0,IFERROR('Scheme Register'!$H5,0))</f>
        <v>0.02</v>
      </c>
      <c r="E5" s="22" t="n">
        <f aca="false">$C5*$D5</f>
        <v>17480</v>
      </c>
      <c r="F5" s="22" t="n">
        <f aca="false">IF($A5="",0,IFERROR('Scheme Register'!$I5,0))</f>
        <v>500000</v>
      </c>
      <c r="G5" s="22" t="n">
        <f aca="false">IF($F5=0,$E5,MIN($E5,$F5))</f>
        <v>17480</v>
      </c>
      <c r="H5" s="22" t="n">
        <f aca="false">IF($A5="",0,SUMIFS(Claims!$D:$D,Claims!$B:$B,$A5))</f>
        <v>17480</v>
      </c>
      <c r="I5" s="22" t="n">
        <f aca="false">IF($A5="",0,SUMIFS(Settlements!$D:$D,Settlements!$F:$F,$A5))</f>
        <v>17480</v>
      </c>
      <c r="J5" s="22" t="n">
        <f aca="false">MAX(0,$G5-$H5)</f>
        <v>0</v>
      </c>
      <c r="K5" s="20" t="n">
        <f aca="true">IF($A5="",0,IFERROR('Scheme Register'!$K5-TODAY(),0))</f>
        <v>67</v>
      </c>
    </row>
    <row r="6" customFormat="false" ht="15" hidden="false" customHeight="false" outlineLevel="0" collapsed="false">
      <c r="A6" s="24" t="str">
        <f aca="false">'Scheme Register'!$A6</f>
        <v>SCH-002</v>
      </c>
      <c r="B6" s="24" t="str">
        <f aca="false">'Scheme Register'!$B6</f>
        <v>Hindustan Foods Ltd</v>
      </c>
      <c r="C6" s="25" t="n">
        <f aca="false">IF($A6="",0,SUMIFS(Purchases!$F:$F,Purchases!$G:$G,$A6))</f>
        <v>285000</v>
      </c>
      <c r="D6" s="26" t="n">
        <f aca="false">IF($A6="",0,IFERROR('Scheme Register'!$H6,0))</f>
        <v>0.035</v>
      </c>
      <c r="E6" s="25" t="n">
        <f aca="false">$C6*$D6</f>
        <v>9975</v>
      </c>
      <c r="F6" s="25" t="n">
        <f aca="false">IF($A6="",0,IFERROR('Scheme Register'!$I6,0))</f>
        <v>0</v>
      </c>
      <c r="G6" s="25" t="n">
        <f aca="false">IF($F6=0,$E6,MIN($E6,$F6))</f>
        <v>9975</v>
      </c>
      <c r="H6" s="25" t="n">
        <f aca="false">IF($A6="",0,SUMIFS(Claims!$D:$D,Claims!$B:$B,$A6))</f>
        <v>0</v>
      </c>
      <c r="I6" s="25" t="n">
        <f aca="false">IF($A6="",0,SUMIFS(Settlements!$D:$D,Settlements!$F:$F,$A6))</f>
        <v>0</v>
      </c>
      <c r="J6" s="25" t="n">
        <f aca="false">MAX(0,$G6-$H6)</f>
        <v>9975</v>
      </c>
      <c r="K6" s="27" t="n">
        <f aca="true">IF($A6="",0,IFERROR('Scheme Register'!$K6-TODAY(),0))</f>
        <v>89</v>
      </c>
    </row>
    <row r="7" customFormat="false" ht="15" hidden="false" customHeight="false" outlineLevel="0" collapsed="false">
      <c r="A7" s="21" t="str">
        <f aca="false">'Scheme Register'!$A7</f>
        <v>SCH-003</v>
      </c>
      <c r="B7" s="21" t="str">
        <f aca="false">'Scheme Register'!$B7</f>
        <v>Prime Paints Ltd</v>
      </c>
      <c r="C7" s="22" t="n">
        <f aca="false">IF($A7="",0,SUMIFS(Purchases!$F:$F,Purchases!$G:$G,$A7))</f>
        <v>615000</v>
      </c>
      <c r="D7" s="23" t="n">
        <f aca="false">IF($A7="",0,IFERROR('Scheme Register'!$H7,0))</f>
        <v>0.015</v>
      </c>
      <c r="E7" s="22" t="n">
        <f aca="false">$C7*$D7</f>
        <v>9225</v>
      </c>
      <c r="F7" s="22" t="n">
        <f aca="false">IF($A7="",0,IFERROR('Scheme Register'!$I7,0))</f>
        <v>0</v>
      </c>
      <c r="G7" s="22" t="n">
        <f aca="false">IF($F7=0,$E7,MIN($E7,$F7))</f>
        <v>9225</v>
      </c>
      <c r="H7" s="22" t="n">
        <f aca="false">IF($A7="",0,SUMIFS(Claims!$D:$D,Claims!$B:$B,$A7))</f>
        <v>9225</v>
      </c>
      <c r="I7" s="22" t="n">
        <f aca="false">IF($A7="",0,SUMIFS(Settlements!$D:$D,Settlements!$F:$F,$A7))</f>
        <v>8000</v>
      </c>
      <c r="J7" s="22" t="n">
        <f aca="false">MAX(0,$G7-$H7)</f>
        <v>0</v>
      </c>
      <c r="K7" s="20" t="n">
        <f aca="true">IF($A7="",0,IFERROR('Scheme Register'!$K7-TODAY(),0))</f>
        <v>264</v>
      </c>
    </row>
    <row r="8" customFormat="false" ht="15" hidden="false" customHeight="false" outlineLevel="0" collapsed="false">
      <c r="A8" s="24" t="n">
        <f aca="false">'Scheme Register'!$A8</f>
        <v>0</v>
      </c>
      <c r="B8" s="24" t="n">
        <f aca="false">'Scheme Register'!$B8</f>
        <v>0</v>
      </c>
      <c r="C8" s="25" t="n">
        <f aca="false">IF($A8="",0,SUMIFS(Purchases!$F:$F,Purchases!$G:$G,$A8))</f>
        <v>0</v>
      </c>
      <c r="D8" s="26" t="n">
        <f aca="false">IF($A8="",0,IFERROR('Scheme Register'!$H8,0))</f>
        <v>0</v>
      </c>
      <c r="E8" s="25" t="n">
        <f aca="false">$C8*$D8</f>
        <v>0</v>
      </c>
      <c r="F8" s="25" t="n">
        <f aca="false">IF($A8="",0,IFERROR('Scheme Register'!$I8,0))</f>
        <v>0</v>
      </c>
      <c r="G8" s="25" t="n">
        <f aca="false">IF($F8=0,$E8,MIN($E8,$F8))</f>
        <v>0</v>
      </c>
      <c r="H8" s="25" t="n">
        <f aca="false">IF($A8="",0,SUMIFS(Claims!$D:$D,Claims!$B:$B,$A8))</f>
        <v>0</v>
      </c>
      <c r="I8" s="25" t="n">
        <f aca="false">IF($A8="",0,SUMIFS(Settlements!$D:$D,Settlements!$F:$F,$A8))</f>
        <v>0</v>
      </c>
      <c r="J8" s="25" t="n">
        <f aca="false">MAX(0,$G8-$H8)</f>
        <v>0</v>
      </c>
      <c r="K8" s="27" t="n">
        <f aca="true">IF($A8="",0,IFERROR('Scheme Register'!$K8-TODAY(),0))</f>
        <v>0</v>
      </c>
    </row>
    <row r="9" customFormat="false" ht="15" hidden="false" customHeight="false" outlineLevel="0" collapsed="false">
      <c r="A9" s="21" t="n">
        <f aca="false">'Scheme Register'!$A9</f>
        <v>0</v>
      </c>
      <c r="B9" s="21" t="n">
        <f aca="false">'Scheme Register'!$B9</f>
        <v>0</v>
      </c>
      <c r="C9" s="22" t="n">
        <f aca="false">IF($A9="",0,SUMIFS(Purchases!$F:$F,Purchases!$G:$G,$A9))</f>
        <v>0</v>
      </c>
      <c r="D9" s="23" t="n">
        <f aca="false">IF($A9="",0,IFERROR('Scheme Register'!$H9,0))</f>
        <v>0</v>
      </c>
      <c r="E9" s="22" t="n">
        <f aca="false">$C9*$D9</f>
        <v>0</v>
      </c>
      <c r="F9" s="22" t="n">
        <f aca="false">IF($A9="",0,IFERROR('Scheme Register'!$I9,0))</f>
        <v>0</v>
      </c>
      <c r="G9" s="22" t="n">
        <f aca="false">IF($F9=0,$E9,MIN($E9,$F9))</f>
        <v>0</v>
      </c>
      <c r="H9" s="22" t="n">
        <f aca="false">IF($A9="",0,SUMIFS(Claims!$D:$D,Claims!$B:$B,$A9))</f>
        <v>0</v>
      </c>
      <c r="I9" s="22" t="n">
        <f aca="false">IF($A9="",0,SUMIFS(Settlements!$D:$D,Settlements!$F:$F,$A9))</f>
        <v>0</v>
      </c>
      <c r="J9" s="22" t="n">
        <f aca="false">MAX(0,$G9-$H9)</f>
        <v>0</v>
      </c>
      <c r="K9" s="20" t="n">
        <f aca="true">IF($A9="",0,IFERROR('Scheme Register'!$K9-TODAY(),0))</f>
        <v>0</v>
      </c>
    </row>
    <row r="10" customFormat="false" ht="15" hidden="false" customHeight="false" outlineLevel="0" collapsed="false">
      <c r="A10" s="24" t="n">
        <f aca="false">'Scheme Register'!$A10</f>
        <v>0</v>
      </c>
      <c r="B10" s="24" t="n">
        <f aca="false">'Scheme Register'!$B10</f>
        <v>0</v>
      </c>
      <c r="C10" s="25" t="n">
        <f aca="false">IF($A10="",0,SUMIFS(Purchases!$F:$F,Purchases!$G:$G,$A10))</f>
        <v>0</v>
      </c>
      <c r="D10" s="26" t="n">
        <f aca="false">IF($A10="",0,IFERROR('Scheme Register'!$H10,0))</f>
        <v>0</v>
      </c>
      <c r="E10" s="25" t="n">
        <f aca="false">$C10*$D10</f>
        <v>0</v>
      </c>
      <c r="F10" s="25" t="n">
        <f aca="false">IF($A10="",0,IFERROR('Scheme Register'!$I10,0))</f>
        <v>0</v>
      </c>
      <c r="G10" s="25" t="n">
        <f aca="false">IF($F10=0,$E10,MIN($E10,$F10))</f>
        <v>0</v>
      </c>
      <c r="H10" s="25" t="n">
        <f aca="false">IF($A10="",0,SUMIFS(Claims!$D:$D,Claims!$B:$B,$A10))</f>
        <v>0</v>
      </c>
      <c r="I10" s="25" t="n">
        <f aca="false">IF($A10="",0,SUMIFS(Settlements!$D:$D,Settlements!$F:$F,$A10))</f>
        <v>0</v>
      </c>
      <c r="J10" s="25" t="n">
        <f aca="false">MAX(0,$G10-$H10)</f>
        <v>0</v>
      </c>
      <c r="K10" s="27" t="n">
        <f aca="true">IF($A10="",0,IFERROR('Scheme Register'!$K10-TODAY(),0))</f>
        <v>0</v>
      </c>
    </row>
    <row r="11" customFormat="false" ht="15" hidden="false" customHeight="false" outlineLevel="0" collapsed="false">
      <c r="A11" s="21" t="n">
        <f aca="false">'Scheme Register'!$A11</f>
        <v>0</v>
      </c>
      <c r="B11" s="21" t="n">
        <f aca="false">'Scheme Register'!$B11</f>
        <v>0</v>
      </c>
      <c r="C11" s="22" t="n">
        <f aca="false">IF($A11="",0,SUMIFS(Purchases!$F:$F,Purchases!$G:$G,$A11))</f>
        <v>0</v>
      </c>
      <c r="D11" s="23" t="n">
        <f aca="false">IF($A11="",0,IFERROR('Scheme Register'!$H11,0))</f>
        <v>0</v>
      </c>
      <c r="E11" s="22" t="n">
        <f aca="false">$C11*$D11</f>
        <v>0</v>
      </c>
      <c r="F11" s="22" t="n">
        <f aca="false">IF($A11="",0,IFERROR('Scheme Register'!$I11,0))</f>
        <v>0</v>
      </c>
      <c r="G11" s="22" t="n">
        <f aca="false">IF($F11=0,$E11,MIN($E11,$F11))</f>
        <v>0</v>
      </c>
      <c r="H11" s="22" t="n">
        <f aca="false">IF($A11="",0,SUMIFS(Claims!$D:$D,Claims!$B:$B,$A11))</f>
        <v>0</v>
      </c>
      <c r="I11" s="22" t="n">
        <f aca="false">IF($A11="",0,SUMIFS(Settlements!$D:$D,Settlements!$F:$F,$A11))</f>
        <v>0</v>
      </c>
      <c r="J11" s="22" t="n">
        <f aca="false">MAX(0,$G11-$H11)</f>
        <v>0</v>
      </c>
      <c r="K11" s="20" t="n">
        <f aca="true">IF($A11="",0,IFERROR('Scheme Register'!$K11-TODAY(),0))</f>
        <v>0</v>
      </c>
    </row>
    <row r="12" customFormat="false" ht="15" hidden="false" customHeight="false" outlineLevel="0" collapsed="false">
      <c r="A12" s="24" t="n">
        <f aca="false">'Scheme Register'!$A12</f>
        <v>0</v>
      </c>
      <c r="B12" s="24" t="n">
        <f aca="false">'Scheme Register'!$B12</f>
        <v>0</v>
      </c>
      <c r="C12" s="25" t="n">
        <f aca="false">IF($A12="",0,SUMIFS(Purchases!$F:$F,Purchases!$G:$G,$A12))</f>
        <v>0</v>
      </c>
      <c r="D12" s="26" t="n">
        <f aca="false">IF($A12="",0,IFERROR('Scheme Register'!$H12,0))</f>
        <v>0</v>
      </c>
      <c r="E12" s="25" t="n">
        <f aca="false">$C12*$D12</f>
        <v>0</v>
      </c>
      <c r="F12" s="25" t="n">
        <f aca="false">IF($A12="",0,IFERROR('Scheme Register'!$I12,0))</f>
        <v>0</v>
      </c>
      <c r="G12" s="25" t="n">
        <f aca="false">IF($F12=0,$E12,MIN($E12,$F12))</f>
        <v>0</v>
      </c>
      <c r="H12" s="25" t="n">
        <f aca="false">IF($A12="",0,SUMIFS(Claims!$D:$D,Claims!$B:$B,$A12))</f>
        <v>0</v>
      </c>
      <c r="I12" s="25" t="n">
        <f aca="false">IF($A12="",0,SUMIFS(Settlements!$D:$D,Settlements!$F:$F,$A12))</f>
        <v>0</v>
      </c>
      <c r="J12" s="25" t="n">
        <f aca="false">MAX(0,$G12-$H12)</f>
        <v>0</v>
      </c>
      <c r="K12" s="27" t="n">
        <f aca="true">IF($A12="",0,IFERROR('Scheme Register'!$K12-TODAY(),0))</f>
        <v>0</v>
      </c>
    </row>
    <row r="13" customFormat="false" ht="15" hidden="false" customHeight="false" outlineLevel="0" collapsed="false">
      <c r="A13" s="21" t="n">
        <f aca="false">'Scheme Register'!$A13</f>
        <v>0</v>
      </c>
      <c r="B13" s="21" t="n">
        <f aca="false">'Scheme Register'!$B13</f>
        <v>0</v>
      </c>
      <c r="C13" s="22" t="n">
        <f aca="false">IF($A13="",0,SUMIFS(Purchases!$F:$F,Purchases!$G:$G,$A13))</f>
        <v>0</v>
      </c>
      <c r="D13" s="23" t="n">
        <f aca="false">IF($A13="",0,IFERROR('Scheme Register'!$H13,0))</f>
        <v>0</v>
      </c>
      <c r="E13" s="22" t="n">
        <f aca="false">$C13*$D13</f>
        <v>0</v>
      </c>
      <c r="F13" s="22" t="n">
        <f aca="false">IF($A13="",0,IFERROR('Scheme Register'!$I13,0))</f>
        <v>0</v>
      </c>
      <c r="G13" s="22" t="n">
        <f aca="false">IF($F13=0,$E13,MIN($E13,$F13))</f>
        <v>0</v>
      </c>
      <c r="H13" s="22" t="n">
        <f aca="false">IF($A13="",0,SUMIFS(Claims!$D:$D,Claims!$B:$B,$A13))</f>
        <v>0</v>
      </c>
      <c r="I13" s="22" t="n">
        <f aca="false">IF($A13="",0,SUMIFS(Settlements!$D:$D,Settlements!$F:$F,$A13))</f>
        <v>0</v>
      </c>
      <c r="J13" s="22" t="n">
        <f aca="false">MAX(0,$G13-$H13)</f>
        <v>0</v>
      </c>
      <c r="K13" s="20" t="n">
        <f aca="true">IF($A13="",0,IFERROR('Scheme Register'!$K13-TODAY(),0))</f>
        <v>0</v>
      </c>
    </row>
    <row r="14" customFormat="false" ht="15" hidden="false" customHeight="false" outlineLevel="0" collapsed="false">
      <c r="A14" s="24" t="n">
        <f aca="false">'Scheme Register'!$A14</f>
        <v>0</v>
      </c>
      <c r="B14" s="24" t="n">
        <f aca="false">'Scheme Register'!$B14</f>
        <v>0</v>
      </c>
      <c r="C14" s="25" t="n">
        <f aca="false">IF($A14="",0,SUMIFS(Purchases!$F:$F,Purchases!$G:$G,$A14))</f>
        <v>0</v>
      </c>
      <c r="D14" s="26" t="n">
        <f aca="false">IF($A14="",0,IFERROR('Scheme Register'!$H14,0))</f>
        <v>0</v>
      </c>
      <c r="E14" s="25" t="n">
        <f aca="false">$C14*$D14</f>
        <v>0</v>
      </c>
      <c r="F14" s="25" t="n">
        <f aca="false">IF($A14="",0,IFERROR('Scheme Register'!$I14,0))</f>
        <v>0</v>
      </c>
      <c r="G14" s="25" t="n">
        <f aca="false">IF($F14=0,$E14,MIN($E14,$F14))</f>
        <v>0</v>
      </c>
      <c r="H14" s="25" t="n">
        <f aca="false">IF($A14="",0,SUMIFS(Claims!$D:$D,Claims!$B:$B,$A14))</f>
        <v>0</v>
      </c>
      <c r="I14" s="25" t="n">
        <f aca="false">IF($A14="",0,SUMIFS(Settlements!$D:$D,Settlements!$F:$F,$A14))</f>
        <v>0</v>
      </c>
      <c r="J14" s="25" t="n">
        <f aca="false">MAX(0,$G14-$H14)</f>
        <v>0</v>
      </c>
      <c r="K14" s="27" t="n">
        <f aca="true">IF($A14="",0,IFERROR('Scheme Register'!$K14-TODAY(),0))</f>
        <v>0</v>
      </c>
    </row>
    <row r="15" customFormat="false" ht="15" hidden="false" customHeight="false" outlineLevel="0" collapsed="false">
      <c r="A15" s="21" t="n">
        <f aca="false">'Scheme Register'!$A15</f>
        <v>0</v>
      </c>
      <c r="B15" s="21" t="n">
        <f aca="false">'Scheme Register'!$B15</f>
        <v>0</v>
      </c>
      <c r="C15" s="22" t="n">
        <f aca="false">IF($A15="",0,SUMIFS(Purchases!$F:$F,Purchases!$G:$G,$A15))</f>
        <v>0</v>
      </c>
      <c r="D15" s="23" t="n">
        <f aca="false">IF($A15="",0,IFERROR('Scheme Register'!$H15,0))</f>
        <v>0</v>
      </c>
      <c r="E15" s="22" t="n">
        <f aca="false">$C15*$D15</f>
        <v>0</v>
      </c>
      <c r="F15" s="22" t="n">
        <f aca="false">IF($A15="",0,IFERROR('Scheme Register'!$I15,0))</f>
        <v>0</v>
      </c>
      <c r="G15" s="22" t="n">
        <f aca="false">IF($F15=0,$E15,MIN($E15,$F15))</f>
        <v>0</v>
      </c>
      <c r="H15" s="22" t="n">
        <f aca="false">IF($A15="",0,SUMIFS(Claims!$D:$D,Claims!$B:$B,$A15))</f>
        <v>0</v>
      </c>
      <c r="I15" s="22" t="n">
        <f aca="false">IF($A15="",0,SUMIFS(Settlements!$D:$D,Settlements!$F:$F,$A15))</f>
        <v>0</v>
      </c>
      <c r="J15" s="22" t="n">
        <f aca="false">MAX(0,$G15-$H15)</f>
        <v>0</v>
      </c>
      <c r="K15" s="20" t="n">
        <f aca="true">IF($A15="",0,IFERROR('Scheme Register'!$K15-TODAY(),0))</f>
        <v>0</v>
      </c>
    </row>
    <row r="16" customFormat="false" ht="15" hidden="false" customHeight="false" outlineLevel="0" collapsed="false">
      <c r="A16" s="24" t="n">
        <f aca="false">'Scheme Register'!$A16</f>
        <v>0</v>
      </c>
      <c r="B16" s="24" t="n">
        <f aca="false">'Scheme Register'!$B16</f>
        <v>0</v>
      </c>
      <c r="C16" s="25" t="n">
        <f aca="false">IF($A16="",0,SUMIFS(Purchases!$F:$F,Purchases!$G:$G,$A16))</f>
        <v>0</v>
      </c>
      <c r="D16" s="26" t="n">
        <f aca="false">IF($A16="",0,IFERROR('Scheme Register'!$H16,0))</f>
        <v>0</v>
      </c>
      <c r="E16" s="25" t="n">
        <f aca="false">$C16*$D16</f>
        <v>0</v>
      </c>
      <c r="F16" s="25" t="n">
        <f aca="false">IF($A16="",0,IFERROR('Scheme Register'!$I16,0))</f>
        <v>0</v>
      </c>
      <c r="G16" s="25" t="n">
        <f aca="false">IF($F16=0,$E16,MIN($E16,$F16))</f>
        <v>0</v>
      </c>
      <c r="H16" s="25" t="n">
        <f aca="false">IF($A16="",0,SUMIFS(Claims!$D:$D,Claims!$B:$B,$A16))</f>
        <v>0</v>
      </c>
      <c r="I16" s="25" t="n">
        <f aca="false">IF($A16="",0,SUMIFS(Settlements!$D:$D,Settlements!$F:$F,$A16))</f>
        <v>0</v>
      </c>
      <c r="J16" s="25" t="n">
        <f aca="false">MAX(0,$G16-$H16)</f>
        <v>0</v>
      </c>
      <c r="K16" s="27" t="n">
        <f aca="true">IF($A16="",0,IFERROR('Scheme Register'!$K16-TODAY(),0))</f>
        <v>0</v>
      </c>
    </row>
    <row r="17" customFormat="false" ht="15" hidden="false" customHeight="false" outlineLevel="0" collapsed="false">
      <c r="A17" s="21" t="n">
        <f aca="false">'Scheme Register'!$A17</f>
        <v>0</v>
      </c>
      <c r="B17" s="21" t="n">
        <f aca="false">'Scheme Register'!$B17</f>
        <v>0</v>
      </c>
      <c r="C17" s="22" t="n">
        <f aca="false">IF($A17="",0,SUMIFS(Purchases!$F:$F,Purchases!$G:$G,$A17))</f>
        <v>0</v>
      </c>
      <c r="D17" s="23" t="n">
        <f aca="false">IF($A17="",0,IFERROR('Scheme Register'!$H17,0))</f>
        <v>0</v>
      </c>
      <c r="E17" s="22" t="n">
        <f aca="false">$C17*$D17</f>
        <v>0</v>
      </c>
      <c r="F17" s="22" t="n">
        <f aca="false">IF($A17="",0,IFERROR('Scheme Register'!$I17,0))</f>
        <v>0</v>
      </c>
      <c r="G17" s="22" t="n">
        <f aca="false">IF($F17=0,$E17,MIN($E17,$F17))</f>
        <v>0</v>
      </c>
      <c r="H17" s="22" t="n">
        <f aca="false">IF($A17="",0,SUMIFS(Claims!$D:$D,Claims!$B:$B,$A17))</f>
        <v>0</v>
      </c>
      <c r="I17" s="22" t="n">
        <f aca="false">IF($A17="",0,SUMIFS(Settlements!$D:$D,Settlements!$F:$F,$A17))</f>
        <v>0</v>
      </c>
      <c r="J17" s="22" t="n">
        <f aca="false">MAX(0,$G17-$H17)</f>
        <v>0</v>
      </c>
      <c r="K17" s="20" t="n">
        <f aca="true">IF($A17="",0,IFERROR('Scheme Register'!$K17-TODAY(),0))</f>
        <v>0</v>
      </c>
    </row>
    <row r="18" customFormat="false" ht="15" hidden="false" customHeight="false" outlineLevel="0" collapsed="false">
      <c r="A18" s="24" t="n">
        <f aca="false">'Scheme Register'!$A18</f>
        <v>0</v>
      </c>
      <c r="B18" s="24" t="n">
        <f aca="false">'Scheme Register'!$B18</f>
        <v>0</v>
      </c>
      <c r="C18" s="25" t="n">
        <f aca="false">IF($A18="",0,SUMIFS(Purchases!$F:$F,Purchases!$G:$G,$A18))</f>
        <v>0</v>
      </c>
      <c r="D18" s="26" t="n">
        <f aca="false">IF($A18="",0,IFERROR('Scheme Register'!$H18,0))</f>
        <v>0</v>
      </c>
      <c r="E18" s="25" t="n">
        <f aca="false">$C18*$D18</f>
        <v>0</v>
      </c>
      <c r="F18" s="25" t="n">
        <f aca="false">IF($A18="",0,IFERROR('Scheme Register'!$I18,0))</f>
        <v>0</v>
      </c>
      <c r="G18" s="25" t="n">
        <f aca="false">IF($F18=0,$E18,MIN($E18,$F18))</f>
        <v>0</v>
      </c>
      <c r="H18" s="25" t="n">
        <f aca="false">IF($A18="",0,SUMIFS(Claims!$D:$D,Claims!$B:$B,$A18))</f>
        <v>0</v>
      </c>
      <c r="I18" s="25" t="n">
        <f aca="false">IF($A18="",0,SUMIFS(Settlements!$D:$D,Settlements!$F:$F,$A18))</f>
        <v>0</v>
      </c>
      <c r="J18" s="25" t="n">
        <f aca="false">MAX(0,$G18-$H18)</f>
        <v>0</v>
      </c>
      <c r="K18" s="27" t="n">
        <f aca="true">IF($A18="",0,IFERROR('Scheme Register'!$K18-TODAY(),0))</f>
        <v>0</v>
      </c>
    </row>
    <row r="19" customFormat="false" ht="15" hidden="false" customHeight="false" outlineLevel="0" collapsed="false">
      <c r="A19" s="21" t="n">
        <f aca="false">'Scheme Register'!$A19</f>
        <v>0</v>
      </c>
      <c r="B19" s="21" t="n">
        <f aca="false">'Scheme Register'!$B19</f>
        <v>0</v>
      </c>
      <c r="C19" s="22" t="n">
        <f aca="false">IF($A19="",0,SUMIFS(Purchases!$F:$F,Purchases!$G:$G,$A19))</f>
        <v>0</v>
      </c>
      <c r="D19" s="23" t="n">
        <f aca="false">IF($A19="",0,IFERROR('Scheme Register'!$H19,0))</f>
        <v>0</v>
      </c>
      <c r="E19" s="22" t="n">
        <f aca="false">$C19*$D19</f>
        <v>0</v>
      </c>
      <c r="F19" s="22" t="n">
        <f aca="false">IF($A19="",0,IFERROR('Scheme Register'!$I19,0))</f>
        <v>0</v>
      </c>
      <c r="G19" s="22" t="n">
        <f aca="false">IF($F19=0,$E19,MIN($E19,$F19))</f>
        <v>0</v>
      </c>
      <c r="H19" s="22" t="n">
        <f aca="false">IF($A19="",0,SUMIFS(Claims!$D:$D,Claims!$B:$B,$A19))</f>
        <v>0</v>
      </c>
      <c r="I19" s="22" t="n">
        <f aca="false">IF($A19="",0,SUMIFS(Settlements!$D:$D,Settlements!$F:$F,$A19))</f>
        <v>0</v>
      </c>
      <c r="J19" s="22" t="n">
        <f aca="false">MAX(0,$G19-$H19)</f>
        <v>0</v>
      </c>
      <c r="K19" s="20" t="n">
        <f aca="true">IF($A19="",0,IFERROR('Scheme Register'!$K19-TODAY(),0))</f>
        <v>0</v>
      </c>
    </row>
    <row r="20" customFormat="false" ht="15" hidden="false" customHeight="false" outlineLevel="0" collapsed="false">
      <c r="A20" s="24" t="n">
        <f aca="false">'Scheme Register'!$A20</f>
        <v>0</v>
      </c>
      <c r="B20" s="24" t="n">
        <f aca="false">'Scheme Register'!$B20</f>
        <v>0</v>
      </c>
      <c r="C20" s="25" t="n">
        <f aca="false">IF($A20="",0,SUMIFS(Purchases!$F:$F,Purchases!$G:$G,$A20))</f>
        <v>0</v>
      </c>
      <c r="D20" s="26" t="n">
        <f aca="false">IF($A20="",0,IFERROR('Scheme Register'!$H20,0))</f>
        <v>0</v>
      </c>
      <c r="E20" s="25" t="n">
        <f aca="false">$C20*$D20</f>
        <v>0</v>
      </c>
      <c r="F20" s="25" t="n">
        <f aca="false">IF($A20="",0,IFERROR('Scheme Register'!$I20,0))</f>
        <v>0</v>
      </c>
      <c r="G20" s="25" t="n">
        <f aca="false">IF($F20=0,$E20,MIN($E20,$F20))</f>
        <v>0</v>
      </c>
      <c r="H20" s="25" t="n">
        <f aca="false">IF($A20="",0,SUMIFS(Claims!$D:$D,Claims!$B:$B,$A20))</f>
        <v>0</v>
      </c>
      <c r="I20" s="25" t="n">
        <f aca="false">IF($A20="",0,SUMIFS(Settlements!$D:$D,Settlements!$F:$F,$A20))</f>
        <v>0</v>
      </c>
      <c r="J20" s="25" t="n">
        <f aca="false">MAX(0,$G20-$H20)</f>
        <v>0</v>
      </c>
      <c r="K20" s="27" t="n">
        <f aca="true">IF($A20="",0,IFERROR('Scheme Register'!$K20-TODAY(),0))</f>
        <v>0</v>
      </c>
    </row>
    <row r="21" customFormat="false" ht="15" hidden="false" customHeight="false" outlineLevel="0" collapsed="false">
      <c r="A21" s="21" t="n">
        <f aca="false">'Scheme Register'!$A21</f>
        <v>0</v>
      </c>
      <c r="B21" s="21" t="n">
        <f aca="false">'Scheme Register'!$B21</f>
        <v>0</v>
      </c>
      <c r="C21" s="22" t="n">
        <f aca="false">IF($A21="",0,SUMIFS(Purchases!$F:$F,Purchases!$G:$G,$A21))</f>
        <v>0</v>
      </c>
      <c r="D21" s="23" t="n">
        <f aca="false">IF($A21="",0,IFERROR('Scheme Register'!$H21,0))</f>
        <v>0</v>
      </c>
      <c r="E21" s="22" t="n">
        <f aca="false">$C21*$D21</f>
        <v>0</v>
      </c>
      <c r="F21" s="22" t="n">
        <f aca="false">IF($A21="",0,IFERROR('Scheme Register'!$I21,0))</f>
        <v>0</v>
      </c>
      <c r="G21" s="22" t="n">
        <f aca="false">IF($F21=0,$E21,MIN($E21,$F21))</f>
        <v>0</v>
      </c>
      <c r="H21" s="22" t="n">
        <f aca="false">IF($A21="",0,SUMIFS(Claims!$D:$D,Claims!$B:$B,$A21))</f>
        <v>0</v>
      </c>
      <c r="I21" s="22" t="n">
        <f aca="false">IF($A21="",0,SUMIFS(Settlements!$D:$D,Settlements!$F:$F,$A21))</f>
        <v>0</v>
      </c>
      <c r="J21" s="22" t="n">
        <f aca="false">MAX(0,$G21-$H21)</f>
        <v>0</v>
      </c>
      <c r="K21" s="20" t="n">
        <f aca="true">IF($A21="",0,IFERROR('Scheme Register'!$K21-TODAY(),0))</f>
        <v>0</v>
      </c>
    </row>
    <row r="22" customFormat="false" ht="15" hidden="false" customHeight="false" outlineLevel="0" collapsed="false">
      <c r="A22" s="24" t="n">
        <f aca="false">'Scheme Register'!$A22</f>
        <v>0</v>
      </c>
      <c r="B22" s="24" t="n">
        <f aca="false">'Scheme Register'!$B22</f>
        <v>0</v>
      </c>
      <c r="C22" s="25" t="n">
        <f aca="false">IF($A22="",0,SUMIFS(Purchases!$F:$F,Purchases!$G:$G,$A22))</f>
        <v>0</v>
      </c>
      <c r="D22" s="26" t="n">
        <f aca="false">IF($A22="",0,IFERROR('Scheme Register'!$H22,0))</f>
        <v>0</v>
      </c>
      <c r="E22" s="25" t="n">
        <f aca="false">$C22*$D22</f>
        <v>0</v>
      </c>
      <c r="F22" s="25" t="n">
        <f aca="false">IF($A22="",0,IFERROR('Scheme Register'!$I22,0))</f>
        <v>0</v>
      </c>
      <c r="G22" s="25" t="n">
        <f aca="false">IF($F22=0,$E22,MIN($E22,$F22))</f>
        <v>0</v>
      </c>
      <c r="H22" s="25" t="n">
        <f aca="false">IF($A22="",0,SUMIFS(Claims!$D:$D,Claims!$B:$B,$A22))</f>
        <v>0</v>
      </c>
      <c r="I22" s="25" t="n">
        <f aca="false">IF($A22="",0,SUMIFS(Settlements!$D:$D,Settlements!$F:$F,$A22))</f>
        <v>0</v>
      </c>
      <c r="J22" s="25" t="n">
        <f aca="false">MAX(0,$G22-$H22)</f>
        <v>0</v>
      </c>
      <c r="K22" s="27" t="n">
        <f aca="true">IF($A22="",0,IFERROR('Scheme Register'!$K22-TODAY(),0))</f>
        <v>0</v>
      </c>
    </row>
    <row r="23" customFormat="false" ht="15" hidden="false" customHeight="false" outlineLevel="0" collapsed="false">
      <c r="A23" s="21" t="n">
        <f aca="false">'Scheme Register'!$A23</f>
        <v>0</v>
      </c>
      <c r="B23" s="21" t="n">
        <f aca="false">'Scheme Register'!$B23</f>
        <v>0</v>
      </c>
      <c r="C23" s="22" t="n">
        <f aca="false">IF($A23="",0,SUMIFS(Purchases!$F:$F,Purchases!$G:$G,$A23))</f>
        <v>0</v>
      </c>
      <c r="D23" s="23" t="n">
        <f aca="false">IF($A23="",0,IFERROR('Scheme Register'!$H23,0))</f>
        <v>0</v>
      </c>
      <c r="E23" s="22" t="n">
        <f aca="false">$C23*$D23</f>
        <v>0</v>
      </c>
      <c r="F23" s="22" t="n">
        <f aca="false">IF($A23="",0,IFERROR('Scheme Register'!$I23,0))</f>
        <v>0</v>
      </c>
      <c r="G23" s="22" t="n">
        <f aca="false">IF($F23=0,$E23,MIN($E23,$F23))</f>
        <v>0</v>
      </c>
      <c r="H23" s="22" t="n">
        <f aca="false">IF($A23="",0,SUMIFS(Claims!$D:$D,Claims!$B:$B,$A23))</f>
        <v>0</v>
      </c>
      <c r="I23" s="22" t="n">
        <f aca="false">IF($A23="",0,SUMIFS(Settlements!$D:$D,Settlements!$F:$F,$A23))</f>
        <v>0</v>
      </c>
      <c r="J23" s="22" t="n">
        <f aca="false">MAX(0,$G23-$H23)</f>
        <v>0</v>
      </c>
      <c r="K23" s="20" t="n">
        <f aca="true">IF($A23="",0,IFERROR('Scheme Register'!$K23-TODAY(),0))</f>
        <v>0</v>
      </c>
    </row>
    <row r="24" customFormat="false" ht="15" hidden="false" customHeight="false" outlineLevel="0" collapsed="false">
      <c r="A24" s="24" t="n">
        <f aca="false">'Scheme Register'!$A24</f>
        <v>0</v>
      </c>
      <c r="B24" s="24" t="n">
        <f aca="false">'Scheme Register'!$B24</f>
        <v>0</v>
      </c>
      <c r="C24" s="25" t="n">
        <f aca="false">IF($A24="",0,SUMIFS(Purchases!$F:$F,Purchases!$G:$G,$A24))</f>
        <v>0</v>
      </c>
      <c r="D24" s="26" t="n">
        <f aca="false">IF($A24="",0,IFERROR('Scheme Register'!$H24,0))</f>
        <v>0</v>
      </c>
      <c r="E24" s="25" t="n">
        <f aca="false">$C24*$D24</f>
        <v>0</v>
      </c>
      <c r="F24" s="25" t="n">
        <f aca="false">IF($A24="",0,IFERROR('Scheme Register'!$I24,0))</f>
        <v>0</v>
      </c>
      <c r="G24" s="25" t="n">
        <f aca="false">IF($F24=0,$E24,MIN($E24,$F24))</f>
        <v>0</v>
      </c>
      <c r="H24" s="25" t="n">
        <f aca="false">IF($A24="",0,SUMIFS(Claims!$D:$D,Claims!$B:$B,$A24))</f>
        <v>0</v>
      </c>
      <c r="I24" s="25" t="n">
        <f aca="false">IF($A24="",0,SUMIFS(Settlements!$D:$D,Settlements!$F:$F,$A24))</f>
        <v>0</v>
      </c>
      <c r="J24" s="25" t="n">
        <f aca="false">MAX(0,$G24-$H24)</f>
        <v>0</v>
      </c>
      <c r="K24" s="27" t="n">
        <f aca="true">IF($A24="",0,IFERROR('Scheme Register'!$K24-TODAY(),0))</f>
        <v>0</v>
      </c>
    </row>
    <row r="25" customFormat="false" ht="15" hidden="false" customHeight="false" outlineLevel="0" collapsed="false">
      <c r="A25" s="21" t="n">
        <f aca="false">'Scheme Register'!$A25</f>
        <v>0</v>
      </c>
      <c r="B25" s="21" t="n">
        <f aca="false">'Scheme Register'!$B25</f>
        <v>0</v>
      </c>
      <c r="C25" s="22" t="n">
        <f aca="false">IF($A25="",0,SUMIFS(Purchases!$F:$F,Purchases!$G:$G,$A25))</f>
        <v>0</v>
      </c>
      <c r="D25" s="23" t="n">
        <f aca="false">IF($A25="",0,IFERROR('Scheme Register'!$H25,0))</f>
        <v>0</v>
      </c>
      <c r="E25" s="22" t="n">
        <f aca="false">$C25*$D25</f>
        <v>0</v>
      </c>
      <c r="F25" s="22" t="n">
        <f aca="false">IF($A25="",0,IFERROR('Scheme Register'!$I25,0))</f>
        <v>0</v>
      </c>
      <c r="G25" s="22" t="n">
        <f aca="false">IF($F25=0,$E25,MIN($E25,$F25))</f>
        <v>0</v>
      </c>
      <c r="H25" s="22" t="n">
        <f aca="false">IF($A25="",0,SUMIFS(Claims!$D:$D,Claims!$B:$B,$A25))</f>
        <v>0</v>
      </c>
      <c r="I25" s="22" t="n">
        <f aca="false">IF($A25="",0,SUMIFS(Settlements!$D:$D,Settlements!$F:$F,$A25))</f>
        <v>0</v>
      </c>
      <c r="J25" s="22" t="n">
        <f aca="false">MAX(0,$G25-$H25)</f>
        <v>0</v>
      </c>
      <c r="K25" s="20" t="n">
        <f aca="true">IF($A25="",0,IFERROR('Scheme Register'!$K25-TODAY(),0))</f>
        <v>0</v>
      </c>
    </row>
    <row r="26" customFormat="false" ht="15" hidden="false" customHeight="false" outlineLevel="0" collapsed="false">
      <c r="A26" s="24" t="n">
        <f aca="false">'Scheme Register'!$A26</f>
        <v>0</v>
      </c>
      <c r="B26" s="24" t="n">
        <f aca="false">'Scheme Register'!$B26</f>
        <v>0</v>
      </c>
      <c r="C26" s="25" t="n">
        <f aca="false">IF($A26="",0,SUMIFS(Purchases!$F:$F,Purchases!$G:$G,$A26))</f>
        <v>0</v>
      </c>
      <c r="D26" s="26" t="n">
        <f aca="false">IF($A26="",0,IFERROR('Scheme Register'!$H26,0))</f>
        <v>0</v>
      </c>
      <c r="E26" s="25" t="n">
        <f aca="false">$C26*$D26</f>
        <v>0</v>
      </c>
      <c r="F26" s="25" t="n">
        <f aca="false">IF($A26="",0,IFERROR('Scheme Register'!$I26,0))</f>
        <v>0</v>
      </c>
      <c r="G26" s="25" t="n">
        <f aca="false">IF($F26=0,$E26,MIN($E26,$F26))</f>
        <v>0</v>
      </c>
      <c r="H26" s="25" t="n">
        <f aca="false">IF($A26="",0,SUMIFS(Claims!$D:$D,Claims!$B:$B,$A26))</f>
        <v>0</v>
      </c>
      <c r="I26" s="25" t="n">
        <f aca="false">IF($A26="",0,SUMIFS(Settlements!$D:$D,Settlements!$F:$F,$A26))</f>
        <v>0</v>
      </c>
      <c r="J26" s="25" t="n">
        <f aca="false">MAX(0,$G26-$H26)</f>
        <v>0</v>
      </c>
      <c r="K26" s="27" t="n">
        <f aca="true">IF($A26="",0,IFERROR('Scheme Register'!$K26-TODAY(),0))</f>
        <v>0</v>
      </c>
    </row>
    <row r="27" customFormat="false" ht="15" hidden="false" customHeight="false" outlineLevel="0" collapsed="false">
      <c r="A27" s="21" t="n">
        <f aca="false">'Scheme Register'!$A27</f>
        <v>0</v>
      </c>
      <c r="B27" s="21" t="n">
        <f aca="false">'Scheme Register'!$B27</f>
        <v>0</v>
      </c>
      <c r="C27" s="22" t="n">
        <f aca="false">IF($A27="",0,SUMIFS(Purchases!$F:$F,Purchases!$G:$G,$A27))</f>
        <v>0</v>
      </c>
      <c r="D27" s="23" t="n">
        <f aca="false">IF($A27="",0,IFERROR('Scheme Register'!$H27,0))</f>
        <v>0</v>
      </c>
      <c r="E27" s="22" t="n">
        <f aca="false">$C27*$D27</f>
        <v>0</v>
      </c>
      <c r="F27" s="22" t="n">
        <f aca="false">IF($A27="",0,IFERROR('Scheme Register'!$I27,0))</f>
        <v>0</v>
      </c>
      <c r="G27" s="22" t="n">
        <f aca="false">IF($F27=0,$E27,MIN($E27,$F27))</f>
        <v>0</v>
      </c>
      <c r="H27" s="22" t="n">
        <f aca="false">IF($A27="",0,SUMIFS(Claims!$D:$D,Claims!$B:$B,$A27))</f>
        <v>0</v>
      </c>
      <c r="I27" s="22" t="n">
        <f aca="false">IF($A27="",0,SUMIFS(Settlements!$D:$D,Settlements!$F:$F,$A27))</f>
        <v>0</v>
      </c>
      <c r="J27" s="22" t="n">
        <f aca="false">MAX(0,$G27-$H27)</f>
        <v>0</v>
      </c>
      <c r="K27" s="20" t="n">
        <f aca="true">IF($A27="",0,IFERROR('Scheme Register'!$K27-TODAY(),0))</f>
        <v>0</v>
      </c>
    </row>
    <row r="28" customFormat="false" ht="15" hidden="false" customHeight="false" outlineLevel="0" collapsed="false">
      <c r="A28" s="24" t="n">
        <f aca="false">'Scheme Register'!$A28</f>
        <v>0</v>
      </c>
      <c r="B28" s="24" t="n">
        <f aca="false">'Scheme Register'!$B28</f>
        <v>0</v>
      </c>
      <c r="C28" s="25" t="n">
        <f aca="false">IF($A28="",0,SUMIFS(Purchases!$F:$F,Purchases!$G:$G,$A28))</f>
        <v>0</v>
      </c>
      <c r="D28" s="26" t="n">
        <f aca="false">IF($A28="",0,IFERROR('Scheme Register'!$H28,0))</f>
        <v>0</v>
      </c>
      <c r="E28" s="25" t="n">
        <f aca="false">$C28*$D28</f>
        <v>0</v>
      </c>
      <c r="F28" s="25" t="n">
        <f aca="false">IF($A28="",0,IFERROR('Scheme Register'!$I28,0))</f>
        <v>0</v>
      </c>
      <c r="G28" s="25" t="n">
        <f aca="false">IF($F28=0,$E28,MIN($E28,$F28))</f>
        <v>0</v>
      </c>
      <c r="H28" s="25" t="n">
        <f aca="false">IF($A28="",0,SUMIFS(Claims!$D:$D,Claims!$B:$B,$A28))</f>
        <v>0</v>
      </c>
      <c r="I28" s="25" t="n">
        <f aca="false">IF($A28="",0,SUMIFS(Settlements!$D:$D,Settlements!$F:$F,$A28))</f>
        <v>0</v>
      </c>
      <c r="J28" s="25" t="n">
        <f aca="false">MAX(0,$G28-$H28)</f>
        <v>0</v>
      </c>
      <c r="K28" s="27" t="n">
        <f aca="true">IF($A28="",0,IFERROR('Scheme Register'!$K28-TODAY(),0))</f>
        <v>0</v>
      </c>
    </row>
    <row r="29" customFormat="false" ht="15" hidden="false" customHeight="false" outlineLevel="0" collapsed="false">
      <c r="A29" s="21" t="n">
        <f aca="false">'Scheme Register'!$A29</f>
        <v>0</v>
      </c>
      <c r="B29" s="21" t="n">
        <f aca="false">'Scheme Register'!$B29</f>
        <v>0</v>
      </c>
      <c r="C29" s="22" t="n">
        <f aca="false">IF($A29="",0,SUMIFS(Purchases!$F:$F,Purchases!$G:$G,$A29))</f>
        <v>0</v>
      </c>
      <c r="D29" s="23" t="n">
        <f aca="false">IF($A29="",0,IFERROR('Scheme Register'!$H29,0))</f>
        <v>0</v>
      </c>
      <c r="E29" s="22" t="n">
        <f aca="false">$C29*$D29</f>
        <v>0</v>
      </c>
      <c r="F29" s="22" t="n">
        <f aca="false">IF($A29="",0,IFERROR('Scheme Register'!$I29,0))</f>
        <v>0</v>
      </c>
      <c r="G29" s="22" t="n">
        <f aca="false">IF($F29=0,$E29,MIN($E29,$F29))</f>
        <v>0</v>
      </c>
      <c r="H29" s="22" t="n">
        <f aca="false">IF($A29="",0,SUMIFS(Claims!$D:$D,Claims!$B:$B,$A29))</f>
        <v>0</v>
      </c>
      <c r="I29" s="22" t="n">
        <f aca="false">IF($A29="",0,SUMIFS(Settlements!$D:$D,Settlements!$F:$F,$A29))</f>
        <v>0</v>
      </c>
      <c r="J29" s="22" t="n">
        <f aca="false">MAX(0,$G29-$H29)</f>
        <v>0</v>
      </c>
      <c r="K29" s="20" t="n">
        <f aca="true">IF($A29="",0,IFERROR('Scheme Register'!$K29-TODAY(),0))</f>
        <v>0</v>
      </c>
    </row>
    <row r="30" customFormat="false" ht="15" hidden="false" customHeight="false" outlineLevel="0" collapsed="false">
      <c r="A30" s="24" t="n">
        <f aca="false">'Scheme Register'!$A30</f>
        <v>0</v>
      </c>
      <c r="B30" s="24" t="n">
        <f aca="false">'Scheme Register'!$B30</f>
        <v>0</v>
      </c>
      <c r="C30" s="25" t="n">
        <f aca="false">IF($A30="",0,SUMIFS(Purchases!$F:$F,Purchases!$G:$G,$A30))</f>
        <v>0</v>
      </c>
      <c r="D30" s="26" t="n">
        <f aca="false">IF($A30="",0,IFERROR('Scheme Register'!$H30,0))</f>
        <v>0</v>
      </c>
      <c r="E30" s="25" t="n">
        <f aca="false">$C30*$D30</f>
        <v>0</v>
      </c>
      <c r="F30" s="25" t="n">
        <f aca="false">IF($A30="",0,IFERROR('Scheme Register'!$I30,0))</f>
        <v>0</v>
      </c>
      <c r="G30" s="25" t="n">
        <f aca="false">IF($F30=0,$E30,MIN($E30,$F30))</f>
        <v>0</v>
      </c>
      <c r="H30" s="25" t="n">
        <f aca="false">IF($A30="",0,SUMIFS(Claims!$D:$D,Claims!$B:$B,$A30))</f>
        <v>0</v>
      </c>
      <c r="I30" s="25" t="n">
        <f aca="false">IF($A30="",0,SUMIFS(Settlements!$D:$D,Settlements!$F:$F,$A30))</f>
        <v>0</v>
      </c>
      <c r="J30" s="25" t="n">
        <f aca="false">MAX(0,$G30-$H30)</f>
        <v>0</v>
      </c>
      <c r="K30" s="27" t="n">
        <f aca="true">IF($A30="",0,IFERROR('Scheme Register'!$K30-TODAY(),0))</f>
        <v>0</v>
      </c>
    </row>
    <row r="31" customFormat="false" ht="15" hidden="false" customHeight="false" outlineLevel="0" collapsed="false">
      <c r="A31" s="21" t="n">
        <f aca="false">'Scheme Register'!$A31</f>
        <v>0</v>
      </c>
      <c r="B31" s="21" t="n">
        <f aca="false">'Scheme Register'!$B31</f>
        <v>0</v>
      </c>
      <c r="C31" s="22" t="n">
        <f aca="false">IF($A31="",0,SUMIFS(Purchases!$F:$F,Purchases!$G:$G,$A31))</f>
        <v>0</v>
      </c>
      <c r="D31" s="23" t="n">
        <f aca="false">IF($A31="",0,IFERROR('Scheme Register'!$H31,0))</f>
        <v>0</v>
      </c>
      <c r="E31" s="22" t="n">
        <f aca="false">$C31*$D31</f>
        <v>0</v>
      </c>
      <c r="F31" s="22" t="n">
        <f aca="false">IF($A31="",0,IFERROR('Scheme Register'!$I31,0))</f>
        <v>0</v>
      </c>
      <c r="G31" s="22" t="n">
        <f aca="false">IF($F31=0,$E31,MIN($E31,$F31))</f>
        <v>0</v>
      </c>
      <c r="H31" s="22" t="n">
        <f aca="false">IF($A31="",0,SUMIFS(Claims!$D:$D,Claims!$B:$B,$A31))</f>
        <v>0</v>
      </c>
      <c r="I31" s="22" t="n">
        <f aca="false">IF($A31="",0,SUMIFS(Settlements!$D:$D,Settlements!$F:$F,$A31))</f>
        <v>0</v>
      </c>
      <c r="J31" s="22" t="n">
        <f aca="false">MAX(0,$G31-$H31)</f>
        <v>0</v>
      </c>
      <c r="K31" s="20" t="n">
        <f aca="true">IF($A31="",0,IFERROR('Scheme Register'!$K31-TODAY(),0))</f>
        <v>0</v>
      </c>
    </row>
    <row r="32" customFormat="false" ht="15" hidden="false" customHeight="false" outlineLevel="0" collapsed="false">
      <c r="A32" s="24" t="n">
        <f aca="false">'Scheme Register'!$A32</f>
        <v>0</v>
      </c>
      <c r="B32" s="24" t="n">
        <f aca="false">'Scheme Register'!$B32</f>
        <v>0</v>
      </c>
      <c r="C32" s="25" t="n">
        <f aca="false">IF($A32="",0,SUMIFS(Purchases!$F:$F,Purchases!$G:$G,$A32))</f>
        <v>0</v>
      </c>
      <c r="D32" s="26" t="n">
        <f aca="false">IF($A32="",0,IFERROR('Scheme Register'!$H32,0))</f>
        <v>0</v>
      </c>
      <c r="E32" s="25" t="n">
        <f aca="false">$C32*$D32</f>
        <v>0</v>
      </c>
      <c r="F32" s="25" t="n">
        <f aca="false">IF($A32="",0,IFERROR('Scheme Register'!$I32,0))</f>
        <v>0</v>
      </c>
      <c r="G32" s="25" t="n">
        <f aca="false">IF($F32=0,$E32,MIN($E32,$F32))</f>
        <v>0</v>
      </c>
      <c r="H32" s="25" t="n">
        <f aca="false">IF($A32="",0,SUMIFS(Claims!$D:$D,Claims!$B:$B,$A32))</f>
        <v>0</v>
      </c>
      <c r="I32" s="25" t="n">
        <f aca="false">IF($A32="",0,SUMIFS(Settlements!$D:$D,Settlements!$F:$F,$A32))</f>
        <v>0</v>
      </c>
      <c r="J32" s="25" t="n">
        <f aca="false">MAX(0,$G32-$H32)</f>
        <v>0</v>
      </c>
      <c r="K32" s="27" t="n">
        <f aca="true">IF($A32="",0,IFERROR('Scheme Register'!$K32-TODAY(),0))</f>
        <v>0</v>
      </c>
    </row>
    <row r="33" customFormat="false" ht="15" hidden="false" customHeight="false" outlineLevel="0" collapsed="false">
      <c r="A33" s="21" t="n">
        <f aca="false">'Scheme Register'!$A33</f>
        <v>0</v>
      </c>
      <c r="B33" s="21" t="n">
        <f aca="false">'Scheme Register'!$B33</f>
        <v>0</v>
      </c>
      <c r="C33" s="22" t="n">
        <f aca="false">IF($A33="",0,SUMIFS(Purchases!$F:$F,Purchases!$G:$G,$A33))</f>
        <v>0</v>
      </c>
      <c r="D33" s="23" t="n">
        <f aca="false">IF($A33="",0,IFERROR('Scheme Register'!$H33,0))</f>
        <v>0</v>
      </c>
      <c r="E33" s="22" t="n">
        <f aca="false">$C33*$D33</f>
        <v>0</v>
      </c>
      <c r="F33" s="22" t="n">
        <f aca="false">IF($A33="",0,IFERROR('Scheme Register'!$I33,0))</f>
        <v>0</v>
      </c>
      <c r="G33" s="22" t="n">
        <f aca="false">IF($F33=0,$E33,MIN($E33,$F33))</f>
        <v>0</v>
      </c>
      <c r="H33" s="22" t="n">
        <f aca="false">IF($A33="",0,SUMIFS(Claims!$D:$D,Claims!$B:$B,$A33))</f>
        <v>0</v>
      </c>
      <c r="I33" s="22" t="n">
        <f aca="false">IF($A33="",0,SUMIFS(Settlements!$D:$D,Settlements!$F:$F,$A33))</f>
        <v>0</v>
      </c>
      <c r="J33" s="22" t="n">
        <f aca="false">MAX(0,$G33-$H33)</f>
        <v>0</v>
      </c>
      <c r="K33" s="20" t="n">
        <f aca="true">IF($A33="",0,IFERROR('Scheme Register'!$K33-TODAY(),0))</f>
        <v>0</v>
      </c>
    </row>
    <row r="34" customFormat="false" ht="15" hidden="false" customHeight="false" outlineLevel="0" collapsed="false">
      <c r="A34" s="24" t="n">
        <f aca="false">'Scheme Register'!$A34</f>
        <v>0</v>
      </c>
      <c r="B34" s="24" t="n">
        <f aca="false">'Scheme Register'!$B34</f>
        <v>0</v>
      </c>
      <c r="C34" s="25" t="n">
        <f aca="false">IF($A34="",0,SUMIFS(Purchases!$F:$F,Purchases!$G:$G,$A34))</f>
        <v>0</v>
      </c>
      <c r="D34" s="26" t="n">
        <f aca="false">IF($A34="",0,IFERROR('Scheme Register'!$H34,0))</f>
        <v>0</v>
      </c>
      <c r="E34" s="25" t="n">
        <f aca="false">$C34*$D34</f>
        <v>0</v>
      </c>
      <c r="F34" s="25" t="n">
        <f aca="false">IF($A34="",0,IFERROR('Scheme Register'!$I34,0))</f>
        <v>0</v>
      </c>
      <c r="G34" s="25" t="n">
        <f aca="false">IF($F34=0,$E34,MIN($E34,$F34))</f>
        <v>0</v>
      </c>
      <c r="H34" s="25" t="n">
        <f aca="false">IF($A34="",0,SUMIFS(Claims!$D:$D,Claims!$B:$B,$A34))</f>
        <v>0</v>
      </c>
      <c r="I34" s="25" t="n">
        <f aca="false">IF($A34="",0,SUMIFS(Settlements!$D:$D,Settlements!$F:$F,$A34))</f>
        <v>0</v>
      </c>
      <c r="J34" s="25" t="n">
        <f aca="false">MAX(0,$G34-$H34)</f>
        <v>0</v>
      </c>
      <c r="K34" s="27" t="n">
        <f aca="true">IF($A34="",0,IFERROR('Scheme Register'!$K34-TODAY(),0))</f>
        <v>0</v>
      </c>
    </row>
    <row r="35" customFormat="false" ht="15" hidden="false" customHeight="false" outlineLevel="0" collapsed="false">
      <c r="A35" s="21" t="n">
        <f aca="false">'Scheme Register'!$A35</f>
        <v>0</v>
      </c>
      <c r="B35" s="21" t="n">
        <f aca="false">'Scheme Register'!$B35</f>
        <v>0</v>
      </c>
      <c r="C35" s="22" t="n">
        <f aca="false">IF($A35="",0,SUMIFS(Purchases!$F:$F,Purchases!$G:$G,$A35))</f>
        <v>0</v>
      </c>
      <c r="D35" s="23" t="n">
        <f aca="false">IF($A35="",0,IFERROR('Scheme Register'!$H35,0))</f>
        <v>0</v>
      </c>
      <c r="E35" s="22" t="n">
        <f aca="false">$C35*$D35</f>
        <v>0</v>
      </c>
      <c r="F35" s="22" t="n">
        <f aca="false">IF($A35="",0,IFERROR('Scheme Register'!$I35,0))</f>
        <v>0</v>
      </c>
      <c r="G35" s="22" t="n">
        <f aca="false">IF($F35=0,$E35,MIN($E35,$F35))</f>
        <v>0</v>
      </c>
      <c r="H35" s="22" t="n">
        <f aca="false">IF($A35="",0,SUMIFS(Claims!$D:$D,Claims!$B:$B,$A35))</f>
        <v>0</v>
      </c>
      <c r="I35" s="22" t="n">
        <f aca="false">IF($A35="",0,SUMIFS(Settlements!$D:$D,Settlements!$F:$F,$A35))</f>
        <v>0</v>
      </c>
      <c r="J35" s="22" t="n">
        <f aca="false">MAX(0,$G35-$H35)</f>
        <v>0</v>
      </c>
      <c r="K35" s="20" t="n">
        <f aca="true">IF($A35="",0,IFERROR('Scheme Register'!$K35-TODAY(),0))</f>
        <v>0</v>
      </c>
    </row>
    <row r="36" customFormat="false" ht="15" hidden="false" customHeight="false" outlineLevel="0" collapsed="false">
      <c r="A36" s="24" t="n">
        <f aca="false">'Scheme Register'!$A36</f>
        <v>0</v>
      </c>
      <c r="B36" s="24" t="n">
        <f aca="false">'Scheme Register'!$B36</f>
        <v>0</v>
      </c>
      <c r="C36" s="25" t="n">
        <f aca="false">IF($A36="",0,SUMIFS(Purchases!$F:$F,Purchases!$G:$G,$A36))</f>
        <v>0</v>
      </c>
      <c r="D36" s="26" t="n">
        <f aca="false">IF($A36="",0,IFERROR('Scheme Register'!$H36,0))</f>
        <v>0</v>
      </c>
      <c r="E36" s="25" t="n">
        <f aca="false">$C36*$D36</f>
        <v>0</v>
      </c>
      <c r="F36" s="25" t="n">
        <f aca="false">IF($A36="",0,IFERROR('Scheme Register'!$I36,0))</f>
        <v>0</v>
      </c>
      <c r="G36" s="25" t="n">
        <f aca="false">IF($F36=0,$E36,MIN($E36,$F36))</f>
        <v>0</v>
      </c>
      <c r="H36" s="25" t="n">
        <f aca="false">IF($A36="",0,SUMIFS(Claims!$D:$D,Claims!$B:$B,$A36))</f>
        <v>0</v>
      </c>
      <c r="I36" s="25" t="n">
        <f aca="false">IF($A36="",0,SUMIFS(Settlements!$D:$D,Settlements!$F:$F,$A36))</f>
        <v>0</v>
      </c>
      <c r="J36" s="25" t="n">
        <f aca="false">MAX(0,$G36-$H36)</f>
        <v>0</v>
      </c>
      <c r="K36" s="27" t="n">
        <f aca="true">IF($A36="",0,IFERROR('Scheme Register'!$K36-TODAY(),0))</f>
        <v>0</v>
      </c>
    </row>
    <row r="37" customFormat="false" ht="15" hidden="false" customHeight="false" outlineLevel="0" collapsed="false">
      <c r="A37" s="21" t="n">
        <f aca="false">'Scheme Register'!$A37</f>
        <v>0</v>
      </c>
      <c r="B37" s="21" t="n">
        <f aca="false">'Scheme Register'!$B37</f>
        <v>0</v>
      </c>
      <c r="C37" s="22" t="n">
        <f aca="false">IF($A37="",0,SUMIFS(Purchases!$F:$F,Purchases!$G:$G,$A37))</f>
        <v>0</v>
      </c>
      <c r="D37" s="23" t="n">
        <f aca="false">IF($A37="",0,IFERROR('Scheme Register'!$H37,0))</f>
        <v>0</v>
      </c>
      <c r="E37" s="22" t="n">
        <f aca="false">$C37*$D37</f>
        <v>0</v>
      </c>
      <c r="F37" s="22" t="n">
        <f aca="false">IF($A37="",0,IFERROR('Scheme Register'!$I37,0))</f>
        <v>0</v>
      </c>
      <c r="G37" s="22" t="n">
        <f aca="false">IF($F37=0,$E37,MIN($E37,$F37))</f>
        <v>0</v>
      </c>
      <c r="H37" s="22" t="n">
        <f aca="false">IF($A37="",0,SUMIFS(Claims!$D:$D,Claims!$B:$B,$A37))</f>
        <v>0</v>
      </c>
      <c r="I37" s="22" t="n">
        <f aca="false">IF($A37="",0,SUMIFS(Settlements!$D:$D,Settlements!$F:$F,$A37))</f>
        <v>0</v>
      </c>
      <c r="J37" s="22" t="n">
        <f aca="false">MAX(0,$G37-$H37)</f>
        <v>0</v>
      </c>
      <c r="K37" s="20" t="n">
        <f aca="true">IF($A37="",0,IFERROR('Scheme Register'!$K37-TODAY(),0))</f>
        <v>0</v>
      </c>
    </row>
    <row r="38" customFormat="false" ht="15" hidden="false" customHeight="false" outlineLevel="0" collapsed="false">
      <c r="A38" s="24" t="n">
        <f aca="false">'Scheme Register'!$A38</f>
        <v>0</v>
      </c>
      <c r="B38" s="24" t="n">
        <f aca="false">'Scheme Register'!$B38</f>
        <v>0</v>
      </c>
      <c r="C38" s="25" t="n">
        <f aca="false">IF($A38="",0,SUMIFS(Purchases!$F:$F,Purchases!$G:$G,$A38))</f>
        <v>0</v>
      </c>
      <c r="D38" s="26" t="n">
        <f aca="false">IF($A38="",0,IFERROR('Scheme Register'!$H38,0))</f>
        <v>0</v>
      </c>
      <c r="E38" s="25" t="n">
        <f aca="false">$C38*$D38</f>
        <v>0</v>
      </c>
      <c r="F38" s="25" t="n">
        <f aca="false">IF($A38="",0,IFERROR('Scheme Register'!$I38,0))</f>
        <v>0</v>
      </c>
      <c r="G38" s="25" t="n">
        <f aca="false">IF($F38=0,$E38,MIN($E38,$F38))</f>
        <v>0</v>
      </c>
      <c r="H38" s="25" t="n">
        <f aca="false">IF($A38="",0,SUMIFS(Claims!$D:$D,Claims!$B:$B,$A38))</f>
        <v>0</v>
      </c>
      <c r="I38" s="25" t="n">
        <f aca="false">IF($A38="",0,SUMIFS(Settlements!$D:$D,Settlements!$F:$F,$A38))</f>
        <v>0</v>
      </c>
      <c r="J38" s="25" t="n">
        <f aca="false">MAX(0,$G38-$H38)</f>
        <v>0</v>
      </c>
      <c r="K38" s="27" t="n">
        <f aca="true">IF($A38="",0,IFERROR('Scheme Register'!$K38-TODAY(),0))</f>
        <v>0</v>
      </c>
    </row>
    <row r="39" customFormat="false" ht="15" hidden="false" customHeight="false" outlineLevel="0" collapsed="false">
      <c r="A39" s="21" t="n">
        <f aca="false">'Scheme Register'!$A39</f>
        <v>0</v>
      </c>
      <c r="B39" s="21" t="n">
        <f aca="false">'Scheme Register'!$B39</f>
        <v>0</v>
      </c>
      <c r="C39" s="22" t="n">
        <f aca="false">IF($A39="",0,SUMIFS(Purchases!$F:$F,Purchases!$G:$G,$A39))</f>
        <v>0</v>
      </c>
      <c r="D39" s="23" t="n">
        <f aca="false">IF($A39="",0,IFERROR('Scheme Register'!$H39,0))</f>
        <v>0</v>
      </c>
      <c r="E39" s="22" t="n">
        <f aca="false">$C39*$D39</f>
        <v>0</v>
      </c>
      <c r="F39" s="22" t="n">
        <f aca="false">IF($A39="",0,IFERROR('Scheme Register'!$I39,0))</f>
        <v>0</v>
      </c>
      <c r="G39" s="22" t="n">
        <f aca="false">IF($F39=0,$E39,MIN($E39,$F39))</f>
        <v>0</v>
      </c>
      <c r="H39" s="22" t="n">
        <f aca="false">IF($A39="",0,SUMIFS(Claims!$D:$D,Claims!$B:$B,$A39))</f>
        <v>0</v>
      </c>
      <c r="I39" s="22" t="n">
        <f aca="false">IF($A39="",0,SUMIFS(Settlements!$D:$D,Settlements!$F:$F,$A39))</f>
        <v>0</v>
      </c>
      <c r="J39" s="22" t="n">
        <f aca="false">MAX(0,$G39-$H39)</f>
        <v>0</v>
      </c>
      <c r="K39" s="20" t="n">
        <f aca="true">IF($A39="",0,IFERROR('Scheme Register'!$K39-TODAY(),0))</f>
        <v>0</v>
      </c>
    </row>
    <row r="40" customFormat="false" ht="15" hidden="false" customHeight="false" outlineLevel="0" collapsed="false">
      <c r="A40" s="24" t="n">
        <f aca="false">'Scheme Register'!$A40</f>
        <v>0</v>
      </c>
      <c r="B40" s="24" t="n">
        <f aca="false">'Scheme Register'!$B40</f>
        <v>0</v>
      </c>
      <c r="C40" s="25" t="n">
        <f aca="false">IF($A40="",0,SUMIFS(Purchases!$F:$F,Purchases!$G:$G,$A40))</f>
        <v>0</v>
      </c>
      <c r="D40" s="26" t="n">
        <f aca="false">IF($A40="",0,IFERROR('Scheme Register'!$H40,0))</f>
        <v>0</v>
      </c>
      <c r="E40" s="25" t="n">
        <f aca="false">$C40*$D40</f>
        <v>0</v>
      </c>
      <c r="F40" s="25" t="n">
        <f aca="false">IF($A40="",0,IFERROR('Scheme Register'!$I40,0))</f>
        <v>0</v>
      </c>
      <c r="G40" s="25" t="n">
        <f aca="false">IF($F40=0,$E40,MIN($E40,$F40))</f>
        <v>0</v>
      </c>
      <c r="H40" s="25" t="n">
        <f aca="false">IF($A40="",0,SUMIFS(Claims!$D:$D,Claims!$B:$B,$A40))</f>
        <v>0</v>
      </c>
      <c r="I40" s="25" t="n">
        <f aca="false">IF($A40="",0,SUMIFS(Settlements!$D:$D,Settlements!$F:$F,$A40))</f>
        <v>0</v>
      </c>
      <c r="J40" s="25" t="n">
        <f aca="false">MAX(0,$G40-$H40)</f>
        <v>0</v>
      </c>
      <c r="K40" s="27" t="n">
        <f aca="true">IF($A40="",0,IFERROR('Scheme Register'!$K40-TODAY(),0))</f>
        <v>0</v>
      </c>
    </row>
    <row r="41" customFormat="false" ht="15" hidden="false" customHeight="false" outlineLevel="0" collapsed="false">
      <c r="A41" s="21" t="n">
        <f aca="false">'Scheme Register'!$A41</f>
        <v>0</v>
      </c>
      <c r="B41" s="21" t="n">
        <f aca="false">'Scheme Register'!$B41</f>
        <v>0</v>
      </c>
      <c r="C41" s="22" t="n">
        <f aca="false">IF($A41="",0,SUMIFS(Purchases!$F:$F,Purchases!$G:$G,$A41))</f>
        <v>0</v>
      </c>
      <c r="D41" s="23" t="n">
        <f aca="false">IF($A41="",0,IFERROR('Scheme Register'!$H41,0))</f>
        <v>0</v>
      </c>
      <c r="E41" s="22" t="n">
        <f aca="false">$C41*$D41</f>
        <v>0</v>
      </c>
      <c r="F41" s="22" t="n">
        <f aca="false">IF($A41="",0,IFERROR('Scheme Register'!$I41,0))</f>
        <v>0</v>
      </c>
      <c r="G41" s="22" t="n">
        <f aca="false">IF($F41=0,$E41,MIN($E41,$F41))</f>
        <v>0</v>
      </c>
      <c r="H41" s="22" t="n">
        <f aca="false">IF($A41="",0,SUMIFS(Claims!$D:$D,Claims!$B:$B,$A41))</f>
        <v>0</v>
      </c>
      <c r="I41" s="22" t="n">
        <f aca="false">IF($A41="",0,SUMIFS(Settlements!$D:$D,Settlements!$F:$F,$A41))</f>
        <v>0</v>
      </c>
      <c r="J41" s="22" t="n">
        <f aca="false">MAX(0,$G41-$H41)</f>
        <v>0</v>
      </c>
      <c r="K41" s="20" t="n">
        <f aca="true">IF($A41="",0,IFERROR('Scheme Register'!$K41-TODAY(),0))</f>
        <v>0</v>
      </c>
    </row>
    <row r="42" customFormat="false" ht="15" hidden="false" customHeight="false" outlineLevel="0" collapsed="false">
      <c r="A42" s="24" t="n">
        <f aca="false">'Scheme Register'!$A42</f>
        <v>0</v>
      </c>
      <c r="B42" s="24" t="n">
        <f aca="false">'Scheme Register'!$B42</f>
        <v>0</v>
      </c>
      <c r="C42" s="25" t="n">
        <f aca="false">IF($A42="",0,SUMIFS(Purchases!$F:$F,Purchases!$G:$G,$A42))</f>
        <v>0</v>
      </c>
      <c r="D42" s="26" t="n">
        <f aca="false">IF($A42="",0,IFERROR('Scheme Register'!$H42,0))</f>
        <v>0</v>
      </c>
      <c r="E42" s="25" t="n">
        <f aca="false">$C42*$D42</f>
        <v>0</v>
      </c>
      <c r="F42" s="25" t="n">
        <f aca="false">IF($A42="",0,IFERROR('Scheme Register'!$I42,0))</f>
        <v>0</v>
      </c>
      <c r="G42" s="25" t="n">
        <f aca="false">IF($F42=0,$E42,MIN($E42,$F42))</f>
        <v>0</v>
      </c>
      <c r="H42" s="25" t="n">
        <f aca="false">IF($A42="",0,SUMIFS(Claims!$D:$D,Claims!$B:$B,$A42))</f>
        <v>0</v>
      </c>
      <c r="I42" s="25" t="n">
        <f aca="false">IF($A42="",0,SUMIFS(Settlements!$D:$D,Settlements!$F:$F,$A42))</f>
        <v>0</v>
      </c>
      <c r="J42" s="25" t="n">
        <f aca="false">MAX(0,$G42-$H42)</f>
        <v>0</v>
      </c>
      <c r="K42" s="27" t="n">
        <f aca="true">IF($A42="",0,IFERROR('Scheme Register'!$K42-TODAY(),0))</f>
        <v>0</v>
      </c>
    </row>
    <row r="43" customFormat="false" ht="15" hidden="false" customHeight="false" outlineLevel="0" collapsed="false">
      <c r="A43" s="21" t="n">
        <f aca="false">'Scheme Register'!$A43</f>
        <v>0</v>
      </c>
      <c r="B43" s="21" t="n">
        <f aca="false">'Scheme Register'!$B43</f>
        <v>0</v>
      </c>
      <c r="C43" s="22" t="n">
        <f aca="false">IF($A43="",0,SUMIFS(Purchases!$F:$F,Purchases!$G:$G,$A43))</f>
        <v>0</v>
      </c>
      <c r="D43" s="23" t="n">
        <f aca="false">IF($A43="",0,IFERROR('Scheme Register'!$H43,0))</f>
        <v>0</v>
      </c>
      <c r="E43" s="22" t="n">
        <f aca="false">$C43*$D43</f>
        <v>0</v>
      </c>
      <c r="F43" s="22" t="n">
        <f aca="false">IF($A43="",0,IFERROR('Scheme Register'!$I43,0))</f>
        <v>0</v>
      </c>
      <c r="G43" s="22" t="n">
        <f aca="false">IF($F43=0,$E43,MIN($E43,$F43))</f>
        <v>0</v>
      </c>
      <c r="H43" s="22" t="n">
        <f aca="false">IF($A43="",0,SUMIFS(Claims!$D:$D,Claims!$B:$B,$A43))</f>
        <v>0</v>
      </c>
      <c r="I43" s="22" t="n">
        <f aca="false">IF($A43="",0,SUMIFS(Settlements!$D:$D,Settlements!$F:$F,$A43))</f>
        <v>0</v>
      </c>
      <c r="J43" s="22" t="n">
        <f aca="false">MAX(0,$G43-$H43)</f>
        <v>0</v>
      </c>
      <c r="K43" s="20" t="n">
        <f aca="true">IF($A43="",0,IFERROR('Scheme Register'!$K43-TODAY(),0))</f>
        <v>0</v>
      </c>
    </row>
    <row r="44" customFormat="false" ht="15" hidden="false" customHeight="false" outlineLevel="0" collapsed="false">
      <c r="A44" s="24" t="n">
        <f aca="false">'Scheme Register'!$A44</f>
        <v>0</v>
      </c>
      <c r="B44" s="24" t="n">
        <f aca="false">'Scheme Register'!$B44</f>
        <v>0</v>
      </c>
      <c r="C44" s="25" t="n">
        <f aca="false">IF($A44="",0,SUMIFS(Purchases!$F:$F,Purchases!$G:$G,$A44))</f>
        <v>0</v>
      </c>
      <c r="D44" s="26" t="n">
        <f aca="false">IF($A44="",0,IFERROR('Scheme Register'!$H44,0))</f>
        <v>0</v>
      </c>
      <c r="E44" s="25" t="n">
        <f aca="false">$C44*$D44</f>
        <v>0</v>
      </c>
      <c r="F44" s="25" t="n">
        <f aca="false">IF($A44="",0,IFERROR('Scheme Register'!$I44,0))</f>
        <v>0</v>
      </c>
      <c r="G44" s="25" t="n">
        <f aca="false">IF($F44=0,$E44,MIN($E44,$F44))</f>
        <v>0</v>
      </c>
      <c r="H44" s="25" t="n">
        <f aca="false">IF($A44="",0,SUMIFS(Claims!$D:$D,Claims!$B:$B,$A44))</f>
        <v>0</v>
      </c>
      <c r="I44" s="25" t="n">
        <f aca="false">IF($A44="",0,SUMIFS(Settlements!$D:$D,Settlements!$F:$F,$A44))</f>
        <v>0</v>
      </c>
      <c r="J44" s="25" t="n">
        <f aca="false">MAX(0,$G44-$H44)</f>
        <v>0</v>
      </c>
      <c r="K44" s="27" t="n">
        <f aca="true">IF($A44="",0,IFERROR('Scheme Register'!$K44-TODAY(),0))</f>
        <v>0</v>
      </c>
    </row>
    <row r="45" customFormat="false" ht="15" hidden="false" customHeight="false" outlineLevel="0" collapsed="false">
      <c r="A45" s="21" t="n">
        <f aca="false">'Scheme Register'!$A45</f>
        <v>0</v>
      </c>
      <c r="B45" s="21" t="n">
        <f aca="false">'Scheme Register'!$B45</f>
        <v>0</v>
      </c>
      <c r="C45" s="22" t="n">
        <f aca="false">IF($A45="",0,SUMIFS(Purchases!$F:$F,Purchases!$G:$G,$A45))</f>
        <v>0</v>
      </c>
      <c r="D45" s="23" t="n">
        <f aca="false">IF($A45="",0,IFERROR('Scheme Register'!$H45,0))</f>
        <v>0</v>
      </c>
      <c r="E45" s="22" t="n">
        <f aca="false">$C45*$D45</f>
        <v>0</v>
      </c>
      <c r="F45" s="22" t="n">
        <f aca="false">IF($A45="",0,IFERROR('Scheme Register'!$I45,0))</f>
        <v>0</v>
      </c>
      <c r="G45" s="22" t="n">
        <f aca="false">IF($F45=0,$E45,MIN($E45,$F45))</f>
        <v>0</v>
      </c>
      <c r="H45" s="22" t="n">
        <f aca="false">IF($A45="",0,SUMIFS(Claims!$D:$D,Claims!$B:$B,$A45))</f>
        <v>0</v>
      </c>
      <c r="I45" s="22" t="n">
        <f aca="false">IF($A45="",0,SUMIFS(Settlements!$D:$D,Settlements!$F:$F,$A45))</f>
        <v>0</v>
      </c>
      <c r="J45" s="22" t="n">
        <f aca="false">MAX(0,$G45-$H45)</f>
        <v>0</v>
      </c>
      <c r="K45" s="20" t="n">
        <f aca="true">IF($A45="",0,IFERROR('Scheme Register'!$K45-TODAY(),0))</f>
        <v>0</v>
      </c>
    </row>
    <row r="46" customFormat="false" ht="15" hidden="false" customHeight="false" outlineLevel="0" collapsed="false">
      <c r="A46" s="24" t="n">
        <f aca="false">'Scheme Register'!$A46</f>
        <v>0</v>
      </c>
      <c r="B46" s="24" t="n">
        <f aca="false">'Scheme Register'!$B46</f>
        <v>0</v>
      </c>
      <c r="C46" s="25" t="n">
        <f aca="false">IF($A46="",0,SUMIFS(Purchases!$F:$F,Purchases!$G:$G,$A46))</f>
        <v>0</v>
      </c>
      <c r="D46" s="26" t="n">
        <f aca="false">IF($A46="",0,IFERROR('Scheme Register'!$H46,0))</f>
        <v>0</v>
      </c>
      <c r="E46" s="25" t="n">
        <f aca="false">$C46*$D46</f>
        <v>0</v>
      </c>
      <c r="F46" s="25" t="n">
        <f aca="false">IF($A46="",0,IFERROR('Scheme Register'!$I46,0))</f>
        <v>0</v>
      </c>
      <c r="G46" s="25" t="n">
        <f aca="false">IF($F46=0,$E46,MIN($E46,$F46))</f>
        <v>0</v>
      </c>
      <c r="H46" s="25" t="n">
        <f aca="false">IF($A46="",0,SUMIFS(Claims!$D:$D,Claims!$B:$B,$A46))</f>
        <v>0</v>
      </c>
      <c r="I46" s="25" t="n">
        <f aca="false">IF($A46="",0,SUMIFS(Settlements!$D:$D,Settlements!$F:$F,$A46))</f>
        <v>0</v>
      </c>
      <c r="J46" s="25" t="n">
        <f aca="false">MAX(0,$G46-$H46)</f>
        <v>0</v>
      </c>
      <c r="K46" s="27" t="n">
        <f aca="true">IF($A46="",0,IFERROR('Scheme Register'!$K46-TODAY(),0))</f>
        <v>0</v>
      </c>
    </row>
    <row r="47" customFormat="false" ht="15" hidden="false" customHeight="false" outlineLevel="0" collapsed="false">
      <c r="A47" s="21" t="n">
        <f aca="false">'Scheme Register'!$A47</f>
        <v>0</v>
      </c>
      <c r="B47" s="21" t="n">
        <f aca="false">'Scheme Register'!$B47</f>
        <v>0</v>
      </c>
      <c r="C47" s="22" t="n">
        <f aca="false">IF($A47="",0,SUMIFS(Purchases!$F:$F,Purchases!$G:$G,$A47))</f>
        <v>0</v>
      </c>
      <c r="D47" s="23" t="n">
        <f aca="false">IF($A47="",0,IFERROR('Scheme Register'!$H47,0))</f>
        <v>0</v>
      </c>
      <c r="E47" s="22" t="n">
        <f aca="false">$C47*$D47</f>
        <v>0</v>
      </c>
      <c r="F47" s="22" t="n">
        <f aca="false">IF($A47="",0,IFERROR('Scheme Register'!$I47,0))</f>
        <v>0</v>
      </c>
      <c r="G47" s="22" t="n">
        <f aca="false">IF($F47=0,$E47,MIN($E47,$F47))</f>
        <v>0</v>
      </c>
      <c r="H47" s="22" t="n">
        <f aca="false">IF($A47="",0,SUMIFS(Claims!$D:$D,Claims!$B:$B,$A47))</f>
        <v>0</v>
      </c>
      <c r="I47" s="22" t="n">
        <f aca="false">IF($A47="",0,SUMIFS(Settlements!$D:$D,Settlements!$F:$F,$A47))</f>
        <v>0</v>
      </c>
      <c r="J47" s="22" t="n">
        <f aca="false">MAX(0,$G47-$H47)</f>
        <v>0</v>
      </c>
      <c r="K47" s="20" t="n">
        <f aca="true">IF($A47="",0,IFERROR('Scheme Register'!$K47-TODAY(),0))</f>
        <v>0</v>
      </c>
    </row>
    <row r="48" customFormat="false" ht="15" hidden="false" customHeight="false" outlineLevel="0" collapsed="false">
      <c r="A48" s="24" t="n">
        <f aca="false">'Scheme Register'!$A48</f>
        <v>0</v>
      </c>
      <c r="B48" s="24" t="n">
        <f aca="false">'Scheme Register'!$B48</f>
        <v>0</v>
      </c>
      <c r="C48" s="25" t="n">
        <f aca="false">IF($A48="",0,SUMIFS(Purchases!$F:$F,Purchases!$G:$G,$A48))</f>
        <v>0</v>
      </c>
      <c r="D48" s="26" t="n">
        <f aca="false">IF($A48="",0,IFERROR('Scheme Register'!$H48,0))</f>
        <v>0</v>
      </c>
      <c r="E48" s="25" t="n">
        <f aca="false">$C48*$D48</f>
        <v>0</v>
      </c>
      <c r="F48" s="25" t="n">
        <f aca="false">IF($A48="",0,IFERROR('Scheme Register'!$I48,0))</f>
        <v>0</v>
      </c>
      <c r="G48" s="25" t="n">
        <f aca="false">IF($F48=0,$E48,MIN($E48,$F48))</f>
        <v>0</v>
      </c>
      <c r="H48" s="25" t="n">
        <f aca="false">IF($A48="",0,SUMIFS(Claims!$D:$D,Claims!$B:$B,$A48))</f>
        <v>0</v>
      </c>
      <c r="I48" s="25" t="n">
        <f aca="false">IF($A48="",0,SUMIFS(Settlements!$D:$D,Settlements!$F:$F,$A48))</f>
        <v>0</v>
      </c>
      <c r="J48" s="25" t="n">
        <f aca="false">MAX(0,$G48-$H48)</f>
        <v>0</v>
      </c>
      <c r="K48" s="27" t="n">
        <f aca="true">IF($A48="",0,IFERROR('Scheme Register'!$K48-TODAY(),0))</f>
        <v>0</v>
      </c>
    </row>
    <row r="49" customFormat="false" ht="15" hidden="false" customHeight="false" outlineLevel="0" collapsed="false">
      <c r="A49" s="21" t="n">
        <f aca="false">'Scheme Register'!$A49</f>
        <v>0</v>
      </c>
      <c r="B49" s="21" t="n">
        <f aca="false">'Scheme Register'!$B49</f>
        <v>0</v>
      </c>
      <c r="C49" s="22" t="n">
        <f aca="false">IF($A49="",0,SUMIFS(Purchases!$F:$F,Purchases!$G:$G,$A49))</f>
        <v>0</v>
      </c>
      <c r="D49" s="23" t="n">
        <f aca="false">IF($A49="",0,IFERROR('Scheme Register'!$H49,0))</f>
        <v>0</v>
      </c>
      <c r="E49" s="22" t="n">
        <f aca="false">$C49*$D49</f>
        <v>0</v>
      </c>
      <c r="F49" s="22" t="n">
        <f aca="false">IF($A49="",0,IFERROR('Scheme Register'!$I49,0))</f>
        <v>0</v>
      </c>
      <c r="G49" s="22" t="n">
        <f aca="false">IF($F49=0,$E49,MIN($E49,$F49))</f>
        <v>0</v>
      </c>
      <c r="H49" s="22" t="n">
        <f aca="false">IF($A49="",0,SUMIFS(Claims!$D:$D,Claims!$B:$B,$A49))</f>
        <v>0</v>
      </c>
      <c r="I49" s="22" t="n">
        <f aca="false">IF($A49="",0,SUMIFS(Settlements!$D:$D,Settlements!$F:$F,$A49))</f>
        <v>0</v>
      </c>
      <c r="J49" s="22" t="n">
        <f aca="false">MAX(0,$G49-$H49)</f>
        <v>0</v>
      </c>
      <c r="K49" s="20" t="n">
        <f aca="true">IF($A49="",0,IFERROR('Scheme Register'!$K49-TODAY(),0))</f>
        <v>0</v>
      </c>
    </row>
    <row r="50" customFormat="false" ht="15" hidden="false" customHeight="false" outlineLevel="0" collapsed="false">
      <c r="A50" s="24" t="n">
        <f aca="false">'Scheme Register'!$A50</f>
        <v>0</v>
      </c>
      <c r="B50" s="24" t="n">
        <f aca="false">'Scheme Register'!$B50</f>
        <v>0</v>
      </c>
      <c r="C50" s="25" t="n">
        <f aca="false">IF($A50="",0,SUMIFS(Purchases!$F:$F,Purchases!$G:$G,$A50))</f>
        <v>0</v>
      </c>
      <c r="D50" s="26" t="n">
        <f aca="false">IF($A50="",0,IFERROR('Scheme Register'!$H50,0))</f>
        <v>0</v>
      </c>
      <c r="E50" s="25" t="n">
        <f aca="false">$C50*$D50</f>
        <v>0</v>
      </c>
      <c r="F50" s="25" t="n">
        <f aca="false">IF($A50="",0,IFERROR('Scheme Register'!$I50,0))</f>
        <v>0</v>
      </c>
      <c r="G50" s="25" t="n">
        <f aca="false">IF($F50=0,$E50,MIN($E50,$F50))</f>
        <v>0</v>
      </c>
      <c r="H50" s="25" t="n">
        <f aca="false">IF($A50="",0,SUMIFS(Claims!$D:$D,Claims!$B:$B,$A50))</f>
        <v>0</v>
      </c>
      <c r="I50" s="25" t="n">
        <f aca="false">IF($A50="",0,SUMIFS(Settlements!$D:$D,Settlements!$F:$F,$A50))</f>
        <v>0</v>
      </c>
      <c r="J50" s="25" t="n">
        <f aca="false">MAX(0,$G50-$H50)</f>
        <v>0</v>
      </c>
      <c r="K50" s="27" t="n">
        <f aca="true">IF($A50="",0,IFERROR('Scheme Register'!$K50-TODAY(),0))</f>
        <v>0</v>
      </c>
    </row>
    <row r="51" customFormat="false" ht="15" hidden="false" customHeight="false" outlineLevel="0" collapsed="false">
      <c r="A51" s="21" t="n">
        <f aca="false">'Scheme Register'!$A51</f>
        <v>0</v>
      </c>
      <c r="B51" s="21" t="n">
        <f aca="false">'Scheme Register'!$B51</f>
        <v>0</v>
      </c>
      <c r="C51" s="22" t="n">
        <f aca="false">IF($A51="",0,SUMIFS(Purchases!$F:$F,Purchases!$G:$G,$A51))</f>
        <v>0</v>
      </c>
      <c r="D51" s="23" t="n">
        <f aca="false">IF($A51="",0,IFERROR('Scheme Register'!$H51,0))</f>
        <v>0</v>
      </c>
      <c r="E51" s="22" t="n">
        <f aca="false">$C51*$D51</f>
        <v>0</v>
      </c>
      <c r="F51" s="22" t="n">
        <f aca="false">IF($A51="",0,IFERROR('Scheme Register'!$I51,0))</f>
        <v>0</v>
      </c>
      <c r="G51" s="22" t="n">
        <f aca="false">IF($F51=0,$E51,MIN($E51,$F51))</f>
        <v>0</v>
      </c>
      <c r="H51" s="22" t="n">
        <f aca="false">IF($A51="",0,SUMIFS(Claims!$D:$D,Claims!$B:$B,$A51))</f>
        <v>0</v>
      </c>
      <c r="I51" s="22" t="n">
        <f aca="false">IF($A51="",0,SUMIFS(Settlements!$D:$D,Settlements!$F:$F,$A51))</f>
        <v>0</v>
      </c>
      <c r="J51" s="22" t="n">
        <f aca="false">MAX(0,$G51-$H51)</f>
        <v>0</v>
      </c>
      <c r="K51" s="20" t="n">
        <f aca="true">IF($A51="",0,IFERROR('Scheme Register'!$K51-TODAY(),0))</f>
        <v>0</v>
      </c>
    </row>
    <row r="52" customFormat="false" ht="15" hidden="false" customHeight="false" outlineLevel="0" collapsed="false">
      <c r="A52" s="24" t="n">
        <f aca="false">'Scheme Register'!$A52</f>
        <v>0</v>
      </c>
      <c r="B52" s="24" t="n">
        <f aca="false">'Scheme Register'!$B52</f>
        <v>0</v>
      </c>
      <c r="C52" s="25" t="n">
        <f aca="false">IF($A52="",0,SUMIFS(Purchases!$F:$F,Purchases!$G:$G,$A52))</f>
        <v>0</v>
      </c>
      <c r="D52" s="26" t="n">
        <f aca="false">IF($A52="",0,IFERROR('Scheme Register'!$H52,0))</f>
        <v>0</v>
      </c>
      <c r="E52" s="25" t="n">
        <f aca="false">$C52*$D52</f>
        <v>0</v>
      </c>
      <c r="F52" s="25" t="n">
        <f aca="false">IF($A52="",0,IFERROR('Scheme Register'!$I52,0))</f>
        <v>0</v>
      </c>
      <c r="G52" s="25" t="n">
        <f aca="false">IF($F52=0,$E52,MIN($E52,$F52))</f>
        <v>0</v>
      </c>
      <c r="H52" s="25" t="n">
        <f aca="false">IF($A52="",0,SUMIFS(Claims!$D:$D,Claims!$B:$B,$A52))</f>
        <v>0</v>
      </c>
      <c r="I52" s="25" t="n">
        <f aca="false">IF($A52="",0,SUMIFS(Settlements!$D:$D,Settlements!$F:$F,$A52))</f>
        <v>0</v>
      </c>
      <c r="J52" s="25" t="n">
        <f aca="false">MAX(0,$G52-$H52)</f>
        <v>0</v>
      </c>
      <c r="K52" s="27" t="n">
        <f aca="true">IF($A52="",0,IFERROR('Scheme Register'!$K52-TODAY(),0))</f>
        <v>0</v>
      </c>
    </row>
    <row r="53" customFormat="false" ht="15" hidden="false" customHeight="false" outlineLevel="0" collapsed="false">
      <c r="A53" s="21" t="n">
        <f aca="false">'Scheme Register'!$A53</f>
        <v>0</v>
      </c>
      <c r="B53" s="21" t="n">
        <f aca="false">'Scheme Register'!$B53</f>
        <v>0</v>
      </c>
      <c r="C53" s="22" t="n">
        <f aca="false">IF($A53="",0,SUMIFS(Purchases!$F:$F,Purchases!$G:$G,$A53))</f>
        <v>0</v>
      </c>
      <c r="D53" s="23" t="n">
        <f aca="false">IF($A53="",0,IFERROR('Scheme Register'!$H53,0))</f>
        <v>0</v>
      </c>
      <c r="E53" s="22" t="n">
        <f aca="false">$C53*$D53</f>
        <v>0</v>
      </c>
      <c r="F53" s="22" t="n">
        <f aca="false">IF($A53="",0,IFERROR('Scheme Register'!$I53,0))</f>
        <v>0</v>
      </c>
      <c r="G53" s="22" t="n">
        <f aca="false">IF($F53=0,$E53,MIN($E53,$F53))</f>
        <v>0</v>
      </c>
      <c r="H53" s="22" t="n">
        <f aca="false">IF($A53="",0,SUMIFS(Claims!$D:$D,Claims!$B:$B,$A53))</f>
        <v>0</v>
      </c>
      <c r="I53" s="22" t="n">
        <f aca="false">IF($A53="",0,SUMIFS(Settlements!$D:$D,Settlements!$F:$F,$A53))</f>
        <v>0</v>
      </c>
      <c r="J53" s="22" t="n">
        <f aca="false">MAX(0,$G53-$H53)</f>
        <v>0</v>
      </c>
      <c r="K53" s="20" t="n">
        <f aca="true">IF($A53="",0,IFERROR('Scheme Register'!$K53-TODAY(),0))</f>
        <v>0</v>
      </c>
    </row>
    <row r="54" customFormat="false" ht="15" hidden="false" customHeight="false" outlineLevel="0" collapsed="false">
      <c r="A54" s="24" t="n">
        <f aca="false">'Scheme Register'!$A54</f>
        <v>0</v>
      </c>
      <c r="B54" s="24" t="n">
        <f aca="false">'Scheme Register'!$B54</f>
        <v>0</v>
      </c>
      <c r="C54" s="25" t="n">
        <f aca="false">IF($A54="",0,SUMIFS(Purchases!$F:$F,Purchases!$G:$G,$A54))</f>
        <v>0</v>
      </c>
      <c r="D54" s="26" t="n">
        <f aca="false">IF($A54="",0,IFERROR('Scheme Register'!$H54,0))</f>
        <v>0</v>
      </c>
      <c r="E54" s="25" t="n">
        <f aca="false">$C54*$D54</f>
        <v>0</v>
      </c>
      <c r="F54" s="25" t="n">
        <f aca="false">IF($A54="",0,IFERROR('Scheme Register'!$I54,0))</f>
        <v>0</v>
      </c>
      <c r="G54" s="25" t="n">
        <f aca="false">IF($F54=0,$E54,MIN($E54,$F54))</f>
        <v>0</v>
      </c>
      <c r="H54" s="25" t="n">
        <f aca="false">IF($A54="",0,SUMIFS(Claims!$D:$D,Claims!$B:$B,$A54))</f>
        <v>0</v>
      </c>
      <c r="I54" s="25" t="n">
        <f aca="false">IF($A54="",0,SUMIFS(Settlements!$D:$D,Settlements!$F:$F,$A54))</f>
        <v>0</v>
      </c>
      <c r="J54" s="25" t="n">
        <f aca="false">MAX(0,$G54-$H54)</f>
        <v>0</v>
      </c>
      <c r="K54" s="27" t="n">
        <f aca="true">IF($A54="",0,IFERROR('Scheme Register'!$K54-TODAY(),0))</f>
        <v>0</v>
      </c>
    </row>
    <row r="55" customFormat="false" ht="15" hidden="false" customHeight="false" outlineLevel="0" collapsed="false">
      <c r="A55" s="21" t="n">
        <f aca="false">'Scheme Register'!$A55</f>
        <v>0</v>
      </c>
      <c r="B55" s="21" t="n">
        <f aca="false">'Scheme Register'!$B55</f>
        <v>0</v>
      </c>
      <c r="C55" s="22" t="n">
        <f aca="false">IF($A55="",0,SUMIFS(Purchases!$F:$F,Purchases!$G:$G,$A55))</f>
        <v>0</v>
      </c>
      <c r="D55" s="23" t="n">
        <f aca="false">IF($A55="",0,IFERROR('Scheme Register'!$H55,0))</f>
        <v>0</v>
      </c>
      <c r="E55" s="22" t="n">
        <f aca="false">$C55*$D55</f>
        <v>0</v>
      </c>
      <c r="F55" s="22" t="n">
        <f aca="false">IF($A55="",0,IFERROR('Scheme Register'!$I55,0))</f>
        <v>0</v>
      </c>
      <c r="G55" s="22" t="n">
        <f aca="false">IF($F55=0,$E55,MIN($E55,$F55))</f>
        <v>0</v>
      </c>
      <c r="H55" s="22" t="n">
        <f aca="false">IF($A55="",0,SUMIFS(Claims!$D:$D,Claims!$B:$B,$A55))</f>
        <v>0</v>
      </c>
      <c r="I55" s="22" t="n">
        <f aca="false">IF($A55="",0,SUMIFS(Settlements!$D:$D,Settlements!$F:$F,$A55))</f>
        <v>0</v>
      </c>
      <c r="J55" s="22" t="n">
        <f aca="false">MAX(0,$G55-$H55)</f>
        <v>0</v>
      </c>
      <c r="K55" s="20" t="n">
        <f aca="true">IF($A55="",0,IFERROR('Scheme Register'!$K55-TODAY(),0))</f>
        <v>0</v>
      </c>
    </row>
    <row r="56" customFormat="false" ht="15" hidden="false" customHeight="false" outlineLevel="0" collapsed="false">
      <c r="A56" s="24" t="n">
        <f aca="false">'Scheme Register'!$A56</f>
        <v>0</v>
      </c>
      <c r="B56" s="24" t="n">
        <f aca="false">'Scheme Register'!$B56</f>
        <v>0</v>
      </c>
      <c r="C56" s="25" t="n">
        <f aca="false">IF($A56="",0,SUMIFS(Purchases!$F:$F,Purchases!$G:$G,$A56))</f>
        <v>0</v>
      </c>
      <c r="D56" s="26" t="n">
        <f aca="false">IF($A56="",0,IFERROR('Scheme Register'!$H56,0))</f>
        <v>0</v>
      </c>
      <c r="E56" s="25" t="n">
        <f aca="false">$C56*$D56</f>
        <v>0</v>
      </c>
      <c r="F56" s="25" t="n">
        <f aca="false">IF($A56="",0,IFERROR('Scheme Register'!$I56,0))</f>
        <v>0</v>
      </c>
      <c r="G56" s="25" t="n">
        <f aca="false">IF($F56=0,$E56,MIN($E56,$F56))</f>
        <v>0</v>
      </c>
      <c r="H56" s="25" t="n">
        <f aca="false">IF($A56="",0,SUMIFS(Claims!$D:$D,Claims!$B:$B,$A56))</f>
        <v>0</v>
      </c>
      <c r="I56" s="25" t="n">
        <f aca="false">IF($A56="",0,SUMIFS(Settlements!$D:$D,Settlements!$F:$F,$A56))</f>
        <v>0</v>
      </c>
      <c r="J56" s="25" t="n">
        <f aca="false">MAX(0,$G56-$H56)</f>
        <v>0</v>
      </c>
      <c r="K56" s="27" t="n">
        <f aca="true">IF($A56="",0,IFERROR('Scheme Register'!$K56-TODAY(),0))</f>
        <v>0</v>
      </c>
    </row>
    <row r="57" customFormat="false" ht="15" hidden="false" customHeight="false" outlineLevel="0" collapsed="false">
      <c r="A57" s="21" t="n">
        <f aca="false">'Scheme Register'!$A57</f>
        <v>0</v>
      </c>
      <c r="B57" s="21" t="n">
        <f aca="false">'Scheme Register'!$B57</f>
        <v>0</v>
      </c>
      <c r="C57" s="22" t="n">
        <f aca="false">IF($A57="",0,SUMIFS(Purchases!$F:$F,Purchases!$G:$G,$A57))</f>
        <v>0</v>
      </c>
      <c r="D57" s="23" t="n">
        <f aca="false">IF($A57="",0,IFERROR('Scheme Register'!$H57,0))</f>
        <v>0</v>
      </c>
      <c r="E57" s="22" t="n">
        <f aca="false">$C57*$D57</f>
        <v>0</v>
      </c>
      <c r="F57" s="22" t="n">
        <f aca="false">IF($A57="",0,IFERROR('Scheme Register'!$I57,0))</f>
        <v>0</v>
      </c>
      <c r="G57" s="22" t="n">
        <f aca="false">IF($F57=0,$E57,MIN($E57,$F57))</f>
        <v>0</v>
      </c>
      <c r="H57" s="22" t="n">
        <f aca="false">IF($A57="",0,SUMIFS(Claims!$D:$D,Claims!$B:$B,$A57))</f>
        <v>0</v>
      </c>
      <c r="I57" s="22" t="n">
        <f aca="false">IF($A57="",0,SUMIFS(Settlements!$D:$D,Settlements!$F:$F,$A57))</f>
        <v>0</v>
      </c>
      <c r="J57" s="22" t="n">
        <f aca="false">MAX(0,$G57-$H57)</f>
        <v>0</v>
      </c>
      <c r="K57" s="20" t="n">
        <f aca="true">IF($A57="",0,IFERROR('Scheme Register'!$K57-TODAY(),0))</f>
        <v>0</v>
      </c>
    </row>
    <row r="58" customFormat="false" ht="15" hidden="false" customHeight="false" outlineLevel="0" collapsed="false">
      <c r="A58" s="24" t="n">
        <f aca="false">'Scheme Register'!$A58</f>
        <v>0</v>
      </c>
      <c r="B58" s="24" t="n">
        <f aca="false">'Scheme Register'!$B58</f>
        <v>0</v>
      </c>
      <c r="C58" s="25" t="n">
        <f aca="false">IF($A58="",0,SUMIFS(Purchases!$F:$F,Purchases!$G:$G,$A58))</f>
        <v>0</v>
      </c>
      <c r="D58" s="26" t="n">
        <f aca="false">IF($A58="",0,IFERROR('Scheme Register'!$H58,0))</f>
        <v>0</v>
      </c>
      <c r="E58" s="25" t="n">
        <f aca="false">$C58*$D58</f>
        <v>0</v>
      </c>
      <c r="F58" s="25" t="n">
        <f aca="false">IF($A58="",0,IFERROR('Scheme Register'!$I58,0))</f>
        <v>0</v>
      </c>
      <c r="G58" s="25" t="n">
        <f aca="false">IF($F58=0,$E58,MIN($E58,$F58))</f>
        <v>0</v>
      </c>
      <c r="H58" s="25" t="n">
        <f aca="false">IF($A58="",0,SUMIFS(Claims!$D:$D,Claims!$B:$B,$A58))</f>
        <v>0</v>
      </c>
      <c r="I58" s="25" t="n">
        <f aca="false">IF($A58="",0,SUMIFS(Settlements!$D:$D,Settlements!$F:$F,$A58))</f>
        <v>0</v>
      </c>
      <c r="J58" s="25" t="n">
        <f aca="false">MAX(0,$G58-$H58)</f>
        <v>0</v>
      </c>
      <c r="K58" s="27" t="n">
        <f aca="true">IF($A58="",0,IFERROR('Scheme Register'!$K58-TODAY(),0))</f>
        <v>0</v>
      </c>
    </row>
    <row r="59" customFormat="false" ht="15" hidden="false" customHeight="false" outlineLevel="0" collapsed="false">
      <c r="A59" s="21" t="n">
        <f aca="false">'Scheme Register'!$A59</f>
        <v>0</v>
      </c>
      <c r="B59" s="21" t="n">
        <f aca="false">'Scheme Register'!$B59</f>
        <v>0</v>
      </c>
      <c r="C59" s="22" t="n">
        <f aca="false">IF($A59="",0,SUMIFS(Purchases!$F:$F,Purchases!$G:$G,$A59))</f>
        <v>0</v>
      </c>
      <c r="D59" s="23" t="n">
        <f aca="false">IF($A59="",0,IFERROR('Scheme Register'!$H59,0))</f>
        <v>0</v>
      </c>
      <c r="E59" s="22" t="n">
        <f aca="false">$C59*$D59</f>
        <v>0</v>
      </c>
      <c r="F59" s="22" t="n">
        <f aca="false">IF($A59="",0,IFERROR('Scheme Register'!$I59,0))</f>
        <v>0</v>
      </c>
      <c r="G59" s="22" t="n">
        <f aca="false">IF($F59=0,$E59,MIN($E59,$F59))</f>
        <v>0</v>
      </c>
      <c r="H59" s="22" t="n">
        <f aca="false">IF($A59="",0,SUMIFS(Claims!$D:$D,Claims!$B:$B,$A59))</f>
        <v>0</v>
      </c>
      <c r="I59" s="22" t="n">
        <f aca="false">IF($A59="",0,SUMIFS(Settlements!$D:$D,Settlements!$F:$F,$A59))</f>
        <v>0</v>
      </c>
      <c r="J59" s="22" t="n">
        <f aca="false">MAX(0,$G59-$H59)</f>
        <v>0</v>
      </c>
      <c r="K59" s="20" t="n">
        <f aca="true">IF($A59="",0,IFERROR('Scheme Register'!$K59-TODAY(),0))</f>
        <v>0</v>
      </c>
    </row>
    <row r="60" customFormat="false" ht="15" hidden="false" customHeight="false" outlineLevel="0" collapsed="false">
      <c r="A60" s="24" t="n">
        <f aca="false">'Scheme Register'!$A60</f>
        <v>0</v>
      </c>
      <c r="B60" s="24" t="n">
        <f aca="false">'Scheme Register'!$B60</f>
        <v>0</v>
      </c>
      <c r="C60" s="25" t="n">
        <f aca="false">IF($A60="",0,SUMIFS(Purchases!$F:$F,Purchases!$G:$G,$A60))</f>
        <v>0</v>
      </c>
      <c r="D60" s="26" t="n">
        <f aca="false">IF($A60="",0,IFERROR('Scheme Register'!$H60,0))</f>
        <v>0</v>
      </c>
      <c r="E60" s="25" t="n">
        <f aca="false">$C60*$D60</f>
        <v>0</v>
      </c>
      <c r="F60" s="25" t="n">
        <f aca="false">IF($A60="",0,IFERROR('Scheme Register'!$I60,0))</f>
        <v>0</v>
      </c>
      <c r="G60" s="25" t="n">
        <f aca="false">IF($F60=0,$E60,MIN($E60,$F60))</f>
        <v>0</v>
      </c>
      <c r="H60" s="25" t="n">
        <f aca="false">IF($A60="",0,SUMIFS(Claims!$D:$D,Claims!$B:$B,$A60))</f>
        <v>0</v>
      </c>
      <c r="I60" s="25" t="n">
        <f aca="false">IF($A60="",0,SUMIFS(Settlements!$D:$D,Settlements!$F:$F,$A60))</f>
        <v>0</v>
      </c>
      <c r="J60" s="25" t="n">
        <f aca="false">MAX(0,$G60-$H60)</f>
        <v>0</v>
      </c>
      <c r="K60" s="27" t="n">
        <f aca="true">IF($A60="",0,IFERROR('Scheme Register'!$K60-TODAY(),0))</f>
        <v>0</v>
      </c>
    </row>
    <row r="61" customFormat="false" ht="15" hidden="false" customHeight="false" outlineLevel="0" collapsed="false">
      <c r="A61" s="21" t="n">
        <f aca="false">'Scheme Register'!$A61</f>
        <v>0</v>
      </c>
      <c r="B61" s="21" t="n">
        <f aca="false">'Scheme Register'!$B61</f>
        <v>0</v>
      </c>
      <c r="C61" s="22" t="n">
        <f aca="false">IF($A61="",0,SUMIFS(Purchases!$F:$F,Purchases!$G:$G,$A61))</f>
        <v>0</v>
      </c>
      <c r="D61" s="23" t="n">
        <f aca="false">IF($A61="",0,IFERROR('Scheme Register'!$H61,0))</f>
        <v>0</v>
      </c>
      <c r="E61" s="22" t="n">
        <f aca="false">$C61*$D61</f>
        <v>0</v>
      </c>
      <c r="F61" s="22" t="n">
        <f aca="false">IF($A61="",0,IFERROR('Scheme Register'!$I61,0))</f>
        <v>0</v>
      </c>
      <c r="G61" s="22" t="n">
        <f aca="false">IF($F61=0,$E61,MIN($E61,$F61))</f>
        <v>0</v>
      </c>
      <c r="H61" s="22" t="n">
        <f aca="false">IF($A61="",0,SUMIFS(Claims!$D:$D,Claims!$B:$B,$A61))</f>
        <v>0</v>
      </c>
      <c r="I61" s="22" t="n">
        <f aca="false">IF($A61="",0,SUMIFS(Settlements!$D:$D,Settlements!$F:$F,$A61))</f>
        <v>0</v>
      </c>
      <c r="J61" s="22" t="n">
        <f aca="false">MAX(0,$G61-$H61)</f>
        <v>0</v>
      </c>
      <c r="K61" s="20" t="n">
        <f aca="true">IF($A61="",0,IFERROR('Scheme Register'!$K61-TODAY(),0))</f>
        <v>0</v>
      </c>
    </row>
    <row r="62" customFormat="false" ht="15" hidden="false" customHeight="false" outlineLevel="0" collapsed="false">
      <c r="A62" s="24" t="n">
        <f aca="false">'Scheme Register'!$A62</f>
        <v>0</v>
      </c>
      <c r="B62" s="24" t="n">
        <f aca="false">'Scheme Register'!$B62</f>
        <v>0</v>
      </c>
      <c r="C62" s="25" t="n">
        <f aca="false">IF($A62="",0,SUMIFS(Purchases!$F:$F,Purchases!$G:$G,$A62))</f>
        <v>0</v>
      </c>
      <c r="D62" s="26" t="n">
        <f aca="false">IF($A62="",0,IFERROR('Scheme Register'!$H62,0))</f>
        <v>0</v>
      </c>
      <c r="E62" s="25" t="n">
        <f aca="false">$C62*$D62</f>
        <v>0</v>
      </c>
      <c r="F62" s="25" t="n">
        <f aca="false">IF($A62="",0,IFERROR('Scheme Register'!$I62,0))</f>
        <v>0</v>
      </c>
      <c r="G62" s="25" t="n">
        <f aca="false">IF($F62=0,$E62,MIN($E62,$F62))</f>
        <v>0</v>
      </c>
      <c r="H62" s="25" t="n">
        <f aca="false">IF($A62="",0,SUMIFS(Claims!$D:$D,Claims!$B:$B,$A62))</f>
        <v>0</v>
      </c>
      <c r="I62" s="25" t="n">
        <f aca="false">IF($A62="",0,SUMIFS(Settlements!$D:$D,Settlements!$F:$F,$A62))</f>
        <v>0</v>
      </c>
      <c r="J62" s="25" t="n">
        <f aca="false">MAX(0,$G62-$H62)</f>
        <v>0</v>
      </c>
      <c r="K62" s="27" t="n">
        <f aca="true">IF($A62="",0,IFERROR('Scheme Register'!$K62-TODAY(),0))</f>
        <v>0</v>
      </c>
    </row>
    <row r="63" customFormat="false" ht="15" hidden="false" customHeight="false" outlineLevel="0" collapsed="false">
      <c r="A63" s="21" t="n">
        <f aca="false">'Scheme Register'!$A63</f>
        <v>0</v>
      </c>
      <c r="B63" s="21" t="n">
        <f aca="false">'Scheme Register'!$B63</f>
        <v>0</v>
      </c>
      <c r="C63" s="22" t="n">
        <f aca="false">IF($A63="",0,SUMIFS(Purchases!$F:$F,Purchases!$G:$G,$A63))</f>
        <v>0</v>
      </c>
      <c r="D63" s="23" t="n">
        <f aca="false">IF($A63="",0,IFERROR('Scheme Register'!$H63,0))</f>
        <v>0</v>
      </c>
      <c r="E63" s="22" t="n">
        <f aca="false">$C63*$D63</f>
        <v>0</v>
      </c>
      <c r="F63" s="22" t="n">
        <f aca="false">IF($A63="",0,IFERROR('Scheme Register'!$I63,0))</f>
        <v>0</v>
      </c>
      <c r="G63" s="22" t="n">
        <f aca="false">IF($F63=0,$E63,MIN($E63,$F63))</f>
        <v>0</v>
      </c>
      <c r="H63" s="22" t="n">
        <f aca="false">IF($A63="",0,SUMIFS(Claims!$D:$D,Claims!$B:$B,$A63))</f>
        <v>0</v>
      </c>
      <c r="I63" s="22" t="n">
        <f aca="false">IF($A63="",0,SUMIFS(Settlements!$D:$D,Settlements!$F:$F,$A63))</f>
        <v>0</v>
      </c>
      <c r="J63" s="22" t="n">
        <f aca="false">MAX(0,$G63-$H63)</f>
        <v>0</v>
      </c>
      <c r="K63" s="20" t="n">
        <f aca="true">IF($A63="",0,IFERROR('Scheme Register'!$K63-TODAY(),0))</f>
        <v>0</v>
      </c>
    </row>
    <row r="64" customFormat="false" ht="15" hidden="false" customHeight="false" outlineLevel="0" collapsed="false">
      <c r="A64" s="24" t="n">
        <f aca="false">'Scheme Register'!$A64</f>
        <v>0</v>
      </c>
      <c r="B64" s="24" t="n">
        <f aca="false">'Scheme Register'!$B64</f>
        <v>0</v>
      </c>
      <c r="C64" s="25" t="n">
        <f aca="false">IF($A64="",0,SUMIFS(Purchases!$F:$F,Purchases!$G:$G,$A64))</f>
        <v>0</v>
      </c>
      <c r="D64" s="26" t="n">
        <f aca="false">IF($A64="",0,IFERROR('Scheme Register'!$H64,0))</f>
        <v>0</v>
      </c>
      <c r="E64" s="25" t="n">
        <f aca="false">$C64*$D64</f>
        <v>0</v>
      </c>
      <c r="F64" s="25" t="n">
        <f aca="false">IF($A64="",0,IFERROR('Scheme Register'!$I64,0))</f>
        <v>0</v>
      </c>
      <c r="G64" s="25" t="n">
        <f aca="false">IF($F64=0,$E64,MIN($E64,$F64))</f>
        <v>0</v>
      </c>
      <c r="H64" s="25" t="n">
        <f aca="false">IF($A64="",0,SUMIFS(Claims!$D:$D,Claims!$B:$B,$A64))</f>
        <v>0</v>
      </c>
      <c r="I64" s="25" t="n">
        <f aca="false">IF($A64="",0,SUMIFS(Settlements!$D:$D,Settlements!$F:$F,$A64))</f>
        <v>0</v>
      </c>
      <c r="J64" s="25" t="n">
        <f aca="false">MAX(0,$G64-$H64)</f>
        <v>0</v>
      </c>
      <c r="K64" s="27" t="n">
        <f aca="true">IF($A64="",0,IFERROR('Scheme Register'!$K64-TODAY(),0))</f>
        <v>0</v>
      </c>
    </row>
    <row r="65" customFormat="false" ht="15" hidden="false" customHeight="false" outlineLevel="0" collapsed="false">
      <c r="A65" s="21" t="n">
        <f aca="false">'Scheme Register'!$A65</f>
        <v>0</v>
      </c>
      <c r="B65" s="21" t="n">
        <f aca="false">'Scheme Register'!$B65</f>
        <v>0</v>
      </c>
      <c r="C65" s="22" t="n">
        <f aca="false">IF($A65="",0,SUMIFS(Purchases!$F:$F,Purchases!$G:$G,$A65))</f>
        <v>0</v>
      </c>
      <c r="D65" s="23" t="n">
        <f aca="false">IF($A65="",0,IFERROR('Scheme Register'!$H65,0))</f>
        <v>0</v>
      </c>
      <c r="E65" s="22" t="n">
        <f aca="false">$C65*$D65</f>
        <v>0</v>
      </c>
      <c r="F65" s="22" t="n">
        <f aca="false">IF($A65="",0,IFERROR('Scheme Register'!$I65,0))</f>
        <v>0</v>
      </c>
      <c r="G65" s="22" t="n">
        <f aca="false">IF($F65=0,$E65,MIN($E65,$F65))</f>
        <v>0</v>
      </c>
      <c r="H65" s="22" t="n">
        <f aca="false">IF($A65="",0,SUMIFS(Claims!$D:$D,Claims!$B:$B,$A65))</f>
        <v>0</v>
      </c>
      <c r="I65" s="22" t="n">
        <f aca="false">IF($A65="",0,SUMIFS(Settlements!$D:$D,Settlements!$F:$F,$A65))</f>
        <v>0</v>
      </c>
      <c r="J65" s="22" t="n">
        <f aca="false">MAX(0,$G65-$H65)</f>
        <v>0</v>
      </c>
      <c r="K65" s="20" t="n">
        <f aca="true">IF($A65="",0,IFERROR('Scheme Register'!$K65-TODAY(),0))</f>
        <v>0</v>
      </c>
    </row>
    <row r="66" customFormat="false" ht="15" hidden="false" customHeight="false" outlineLevel="0" collapsed="false">
      <c r="A66" s="24" t="n">
        <f aca="false">'Scheme Register'!$A66</f>
        <v>0</v>
      </c>
      <c r="B66" s="24" t="n">
        <f aca="false">'Scheme Register'!$B66</f>
        <v>0</v>
      </c>
      <c r="C66" s="25" t="n">
        <f aca="false">IF($A66="",0,SUMIFS(Purchases!$F:$F,Purchases!$G:$G,$A66))</f>
        <v>0</v>
      </c>
      <c r="D66" s="26" t="n">
        <f aca="false">IF($A66="",0,IFERROR('Scheme Register'!$H66,0))</f>
        <v>0</v>
      </c>
      <c r="E66" s="25" t="n">
        <f aca="false">$C66*$D66</f>
        <v>0</v>
      </c>
      <c r="F66" s="25" t="n">
        <f aca="false">IF($A66="",0,IFERROR('Scheme Register'!$I66,0))</f>
        <v>0</v>
      </c>
      <c r="G66" s="25" t="n">
        <f aca="false">IF($F66=0,$E66,MIN($E66,$F66))</f>
        <v>0</v>
      </c>
      <c r="H66" s="25" t="n">
        <f aca="false">IF($A66="",0,SUMIFS(Claims!$D:$D,Claims!$B:$B,$A66))</f>
        <v>0</v>
      </c>
      <c r="I66" s="25" t="n">
        <f aca="false">IF($A66="",0,SUMIFS(Settlements!$D:$D,Settlements!$F:$F,$A66))</f>
        <v>0</v>
      </c>
      <c r="J66" s="25" t="n">
        <f aca="false">MAX(0,$G66-$H66)</f>
        <v>0</v>
      </c>
      <c r="K66" s="27" t="n">
        <f aca="true">IF($A66="",0,IFERROR('Scheme Register'!$K66-TODAY(),0))</f>
        <v>0</v>
      </c>
    </row>
    <row r="67" customFormat="false" ht="15" hidden="false" customHeight="false" outlineLevel="0" collapsed="false">
      <c r="A67" s="21" t="n">
        <f aca="false">'Scheme Register'!$A67</f>
        <v>0</v>
      </c>
      <c r="B67" s="21" t="n">
        <f aca="false">'Scheme Register'!$B67</f>
        <v>0</v>
      </c>
      <c r="C67" s="22" t="n">
        <f aca="false">IF($A67="",0,SUMIFS(Purchases!$F:$F,Purchases!$G:$G,$A67))</f>
        <v>0</v>
      </c>
      <c r="D67" s="23" t="n">
        <f aca="false">IF($A67="",0,IFERROR('Scheme Register'!$H67,0))</f>
        <v>0</v>
      </c>
      <c r="E67" s="22" t="n">
        <f aca="false">$C67*$D67</f>
        <v>0</v>
      </c>
      <c r="F67" s="22" t="n">
        <f aca="false">IF($A67="",0,IFERROR('Scheme Register'!$I67,0))</f>
        <v>0</v>
      </c>
      <c r="G67" s="22" t="n">
        <f aca="false">IF($F67=0,$E67,MIN($E67,$F67))</f>
        <v>0</v>
      </c>
      <c r="H67" s="22" t="n">
        <f aca="false">IF($A67="",0,SUMIFS(Claims!$D:$D,Claims!$B:$B,$A67))</f>
        <v>0</v>
      </c>
      <c r="I67" s="22" t="n">
        <f aca="false">IF($A67="",0,SUMIFS(Settlements!$D:$D,Settlements!$F:$F,$A67))</f>
        <v>0</v>
      </c>
      <c r="J67" s="22" t="n">
        <f aca="false">MAX(0,$G67-$H67)</f>
        <v>0</v>
      </c>
      <c r="K67" s="20" t="n">
        <f aca="true">IF($A67="",0,IFERROR('Scheme Register'!$K67-TODAY(),0))</f>
        <v>0</v>
      </c>
    </row>
    <row r="68" customFormat="false" ht="15" hidden="false" customHeight="false" outlineLevel="0" collapsed="false">
      <c r="A68" s="24" t="n">
        <f aca="false">'Scheme Register'!$A68</f>
        <v>0</v>
      </c>
      <c r="B68" s="24" t="n">
        <f aca="false">'Scheme Register'!$B68</f>
        <v>0</v>
      </c>
      <c r="C68" s="25" t="n">
        <f aca="false">IF($A68="",0,SUMIFS(Purchases!$F:$F,Purchases!$G:$G,$A68))</f>
        <v>0</v>
      </c>
      <c r="D68" s="26" t="n">
        <f aca="false">IF($A68="",0,IFERROR('Scheme Register'!$H68,0))</f>
        <v>0</v>
      </c>
      <c r="E68" s="25" t="n">
        <f aca="false">$C68*$D68</f>
        <v>0</v>
      </c>
      <c r="F68" s="25" t="n">
        <f aca="false">IF($A68="",0,IFERROR('Scheme Register'!$I68,0))</f>
        <v>0</v>
      </c>
      <c r="G68" s="25" t="n">
        <f aca="false">IF($F68=0,$E68,MIN($E68,$F68))</f>
        <v>0</v>
      </c>
      <c r="H68" s="25" t="n">
        <f aca="false">IF($A68="",0,SUMIFS(Claims!$D:$D,Claims!$B:$B,$A68))</f>
        <v>0</v>
      </c>
      <c r="I68" s="25" t="n">
        <f aca="false">IF($A68="",0,SUMIFS(Settlements!$D:$D,Settlements!$F:$F,$A68))</f>
        <v>0</v>
      </c>
      <c r="J68" s="25" t="n">
        <f aca="false">MAX(0,$G68-$H68)</f>
        <v>0</v>
      </c>
      <c r="K68" s="27" t="n">
        <f aca="true">IF($A68="",0,IFERROR('Scheme Register'!$K68-TODAY(),0))</f>
        <v>0</v>
      </c>
    </row>
    <row r="69" customFormat="false" ht="15" hidden="false" customHeight="false" outlineLevel="0" collapsed="false">
      <c r="A69" s="21" t="n">
        <f aca="false">'Scheme Register'!$A69</f>
        <v>0</v>
      </c>
      <c r="B69" s="21" t="n">
        <f aca="false">'Scheme Register'!$B69</f>
        <v>0</v>
      </c>
      <c r="C69" s="22" t="n">
        <f aca="false">IF($A69="",0,SUMIFS(Purchases!$F:$F,Purchases!$G:$G,$A69))</f>
        <v>0</v>
      </c>
      <c r="D69" s="23" t="n">
        <f aca="false">IF($A69="",0,IFERROR('Scheme Register'!$H69,0))</f>
        <v>0</v>
      </c>
      <c r="E69" s="22" t="n">
        <f aca="false">$C69*$D69</f>
        <v>0</v>
      </c>
      <c r="F69" s="22" t="n">
        <f aca="false">IF($A69="",0,IFERROR('Scheme Register'!$I69,0))</f>
        <v>0</v>
      </c>
      <c r="G69" s="22" t="n">
        <f aca="false">IF($F69=0,$E69,MIN($E69,$F69))</f>
        <v>0</v>
      </c>
      <c r="H69" s="22" t="n">
        <f aca="false">IF($A69="",0,SUMIFS(Claims!$D:$D,Claims!$B:$B,$A69))</f>
        <v>0</v>
      </c>
      <c r="I69" s="22" t="n">
        <f aca="false">IF($A69="",0,SUMIFS(Settlements!$D:$D,Settlements!$F:$F,$A69))</f>
        <v>0</v>
      </c>
      <c r="J69" s="22" t="n">
        <f aca="false">MAX(0,$G69-$H69)</f>
        <v>0</v>
      </c>
      <c r="K69" s="20" t="n">
        <f aca="true">IF($A69="",0,IFERROR('Scheme Register'!$K69-TODAY(),0))</f>
        <v>0</v>
      </c>
    </row>
    <row r="70" customFormat="false" ht="15" hidden="false" customHeight="false" outlineLevel="0" collapsed="false">
      <c r="A70" s="24" t="n">
        <f aca="false">'Scheme Register'!$A70</f>
        <v>0</v>
      </c>
      <c r="B70" s="24" t="n">
        <f aca="false">'Scheme Register'!$B70</f>
        <v>0</v>
      </c>
      <c r="C70" s="25" t="n">
        <f aca="false">IF($A70="",0,SUMIFS(Purchases!$F:$F,Purchases!$G:$G,$A70))</f>
        <v>0</v>
      </c>
      <c r="D70" s="26" t="n">
        <f aca="false">IF($A70="",0,IFERROR('Scheme Register'!$H70,0))</f>
        <v>0</v>
      </c>
      <c r="E70" s="25" t="n">
        <f aca="false">$C70*$D70</f>
        <v>0</v>
      </c>
      <c r="F70" s="25" t="n">
        <f aca="false">IF($A70="",0,IFERROR('Scheme Register'!$I70,0))</f>
        <v>0</v>
      </c>
      <c r="G70" s="25" t="n">
        <f aca="false">IF($F70=0,$E70,MIN($E70,$F70))</f>
        <v>0</v>
      </c>
      <c r="H70" s="25" t="n">
        <f aca="false">IF($A70="",0,SUMIFS(Claims!$D:$D,Claims!$B:$B,$A70))</f>
        <v>0</v>
      </c>
      <c r="I70" s="25" t="n">
        <f aca="false">IF($A70="",0,SUMIFS(Settlements!$D:$D,Settlements!$F:$F,$A70))</f>
        <v>0</v>
      </c>
      <c r="J70" s="25" t="n">
        <f aca="false">MAX(0,$G70-$H70)</f>
        <v>0</v>
      </c>
      <c r="K70" s="27" t="n">
        <f aca="true">IF($A70="",0,IFERROR('Scheme Register'!$K70-TODAY(),0))</f>
        <v>0</v>
      </c>
    </row>
    <row r="71" customFormat="false" ht="15" hidden="false" customHeight="false" outlineLevel="0" collapsed="false">
      <c r="A71" s="21" t="n">
        <f aca="false">'Scheme Register'!$A71</f>
        <v>0</v>
      </c>
      <c r="B71" s="21" t="n">
        <f aca="false">'Scheme Register'!$B71</f>
        <v>0</v>
      </c>
      <c r="C71" s="22" t="n">
        <f aca="false">IF($A71="",0,SUMIFS(Purchases!$F:$F,Purchases!$G:$G,$A71))</f>
        <v>0</v>
      </c>
      <c r="D71" s="23" t="n">
        <f aca="false">IF($A71="",0,IFERROR('Scheme Register'!$H71,0))</f>
        <v>0</v>
      </c>
      <c r="E71" s="22" t="n">
        <f aca="false">$C71*$D71</f>
        <v>0</v>
      </c>
      <c r="F71" s="22" t="n">
        <f aca="false">IF($A71="",0,IFERROR('Scheme Register'!$I71,0))</f>
        <v>0</v>
      </c>
      <c r="G71" s="22" t="n">
        <f aca="false">IF($F71=0,$E71,MIN($E71,$F71))</f>
        <v>0</v>
      </c>
      <c r="H71" s="22" t="n">
        <f aca="false">IF($A71="",0,SUMIFS(Claims!$D:$D,Claims!$B:$B,$A71))</f>
        <v>0</v>
      </c>
      <c r="I71" s="22" t="n">
        <f aca="false">IF($A71="",0,SUMIFS(Settlements!$D:$D,Settlements!$F:$F,$A71))</f>
        <v>0</v>
      </c>
      <c r="J71" s="22" t="n">
        <f aca="false">MAX(0,$G71-$H71)</f>
        <v>0</v>
      </c>
      <c r="K71" s="20" t="n">
        <f aca="true">IF($A71="",0,IFERROR('Scheme Register'!$K71-TODAY(),0))</f>
        <v>0</v>
      </c>
    </row>
    <row r="72" customFormat="false" ht="15" hidden="false" customHeight="false" outlineLevel="0" collapsed="false">
      <c r="A72" s="24" t="n">
        <f aca="false">'Scheme Register'!$A72</f>
        <v>0</v>
      </c>
      <c r="B72" s="24" t="n">
        <f aca="false">'Scheme Register'!$B72</f>
        <v>0</v>
      </c>
      <c r="C72" s="25" t="n">
        <f aca="false">IF($A72="",0,SUMIFS(Purchases!$F:$F,Purchases!$G:$G,$A72))</f>
        <v>0</v>
      </c>
      <c r="D72" s="26" t="n">
        <f aca="false">IF($A72="",0,IFERROR('Scheme Register'!$H72,0))</f>
        <v>0</v>
      </c>
      <c r="E72" s="25" t="n">
        <f aca="false">$C72*$D72</f>
        <v>0</v>
      </c>
      <c r="F72" s="25" t="n">
        <f aca="false">IF($A72="",0,IFERROR('Scheme Register'!$I72,0))</f>
        <v>0</v>
      </c>
      <c r="G72" s="25" t="n">
        <f aca="false">IF($F72=0,$E72,MIN($E72,$F72))</f>
        <v>0</v>
      </c>
      <c r="H72" s="25" t="n">
        <f aca="false">IF($A72="",0,SUMIFS(Claims!$D:$D,Claims!$B:$B,$A72))</f>
        <v>0</v>
      </c>
      <c r="I72" s="25" t="n">
        <f aca="false">IF($A72="",0,SUMIFS(Settlements!$D:$D,Settlements!$F:$F,$A72))</f>
        <v>0</v>
      </c>
      <c r="J72" s="25" t="n">
        <f aca="false">MAX(0,$G72-$H72)</f>
        <v>0</v>
      </c>
      <c r="K72" s="27" t="n">
        <f aca="true">IF($A72="",0,IFERROR('Scheme Register'!$K72-TODAY(),0))</f>
        <v>0</v>
      </c>
    </row>
    <row r="73" customFormat="false" ht="15" hidden="false" customHeight="false" outlineLevel="0" collapsed="false">
      <c r="A73" s="21" t="n">
        <f aca="false">'Scheme Register'!$A73</f>
        <v>0</v>
      </c>
      <c r="B73" s="21" t="n">
        <f aca="false">'Scheme Register'!$B73</f>
        <v>0</v>
      </c>
      <c r="C73" s="22" t="n">
        <f aca="false">IF($A73="",0,SUMIFS(Purchases!$F:$F,Purchases!$G:$G,$A73))</f>
        <v>0</v>
      </c>
      <c r="D73" s="23" t="n">
        <f aca="false">IF($A73="",0,IFERROR('Scheme Register'!$H73,0))</f>
        <v>0</v>
      </c>
      <c r="E73" s="22" t="n">
        <f aca="false">$C73*$D73</f>
        <v>0</v>
      </c>
      <c r="F73" s="22" t="n">
        <f aca="false">IF($A73="",0,IFERROR('Scheme Register'!$I73,0))</f>
        <v>0</v>
      </c>
      <c r="G73" s="22" t="n">
        <f aca="false">IF($F73=0,$E73,MIN($E73,$F73))</f>
        <v>0</v>
      </c>
      <c r="H73" s="22" t="n">
        <f aca="false">IF($A73="",0,SUMIFS(Claims!$D:$D,Claims!$B:$B,$A73))</f>
        <v>0</v>
      </c>
      <c r="I73" s="22" t="n">
        <f aca="false">IF($A73="",0,SUMIFS(Settlements!$D:$D,Settlements!$F:$F,$A73))</f>
        <v>0</v>
      </c>
      <c r="J73" s="22" t="n">
        <f aca="false">MAX(0,$G73-$H73)</f>
        <v>0</v>
      </c>
      <c r="K73" s="20" t="n">
        <f aca="true">IF($A73="",0,IFERROR('Scheme Register'!$K73-TODAY(),0))</f>
        <v>0</v>
      </c>
    </row>
    <row r="74" customFormat="false" ht="15" hidden="false" customHeight="false" outlineLevel="0" collapsed="false">
      <c r="A74" s="24" t="n">
        <f aca="false">'Scheme Register'!$A74</f>
        <v>0</v>
      </c>
      <c r="B74" s="24" t="n">
        <f aca="false">'Scheme Register'!$B74</f>
        <v>0</v>
      </c>
      <c r="C74" s="25" t="n">
        <f aca="false">IF($A74="",0,SUMIFS(Purchases!$F:$F,Purchases!$G:$G,$A74))</f>
        <v>0</v>
      </c>
      <c r="D74" s="26" t="n">
        <f aca="false">IF($A74="",0,IFERROR('Scheme Register'!$H74,0))</f>
        <v>0</v>
      </c>
      <c r="E74" s="25" t="n">
        <f aca="false">$C74*$D74</f>
        <v>0</v>
      </c>
      <c r="F74" s="25" t="n">
        <f aca="false">IF($A74="",0,IFERROR('Scheme Register'!$I74,0))</f>
        <v>0</v>
      </c>
      <c r="G74" s="25" t="n">
        <f aca="false">IF($F74=0,$E74,MIN($E74,$F74))</f>
        <v>0</v>
      </c>
      <c r="H74" s="25" t="n">
        <f aca="false">IF($A74="",0,SUMIFS(Claims!$D:$D,Claims!$B:$B,$A74))</f>
        <v>0</v>
      </c>
      <c r="I74" s="25" t="n">
        <f aca="false">IF($A74="",0,SUMIFS(Settlements!$D:$D,Settlements!$F:$F,$A74))</f>
        <v>0</v>
      </c>
      <c r="J74" s="25" t="n">
        <f aca="false">MAX(0,$G74-$H74)</f>
        <v>0</v>
      </c>
      <c r="K74" s="27" t="n">
        <f aca="true">IF($A74="",0,IFERROR('Scheme Register'!$K74-TODAY(),0))</f>
        <v>0</v>
      </c>
    </row>
    <row r="75" customFormat="false" ht="15" hidden="false" customHeight="false" outlineLevel="0" collapsed="false">
      <c r="A75" s="21" t="n">
        <f aca="false">'Scheme Register'!$A75</f>
        <v>0</v>
      </c>
      <c r="B75" s="21" t="n">
        <f aca="false">'Scheme Register'!$B75</f>
        <v>0</v>
      </c>
      <c r="C75" s="22" t="n">
        <f aca="false">IF($A75="",0,SUMIFS(Purchases!$F:$F,Purchases!$G:$G,$A75))</f>
        <v>0</v>
      </c>
      <c r="D75" s="23" t="n">
        <f aca="false">IF($A75="",0,IFERROR('Scheme Register'!$H75,0))</f>
        <v>0</v>
      </c>
      <c r="E75" s="22" t="n">
        <f aca="false">$C75*$D75</f>
        <v>0</v>
      </c>
      <c r="F75" s="22" t="n">
        <f aca="false">IF($A75="",0,IFERROR('Scheme Register'!$I75,0))</f>
        <v>0</v>
      </c>
      <c r="G75" s="22" t="n">
        <f aca="false">IF($F75=0,$E75,MIN($E75,$F75))</f>
        <v>0</v>
      </c>
      <c r="H75" s="22" t="n">
        <f aca="false">IF($A75="",0,SUMIFS(Claims!$D:$D,Claims!$B:$B,$A75))</f>
        <v>0</v>
      </c>
      <c r="I75" s="22" t="n">
        <f aca="false">IF($A75="",0,SUMIFS(Settlements!$D:$D,Settlements!$F:$F,$A75))</f>
        <v>0</v>
      </c>
      <c r="J75" s="22" t="n">
        <f aca="false">MAX(0,$G75-$H75)</f>
        <v>0</v>
      </c>
      <c r="K75" s="20" t="n">
        <f aca="true">IF($A75="",0,IFERROR('Scheme Register'!$K75-TODAY(),0))</f>
        <v>0</v>
      </c>
    </row>
    <row r="76" customFormat="false" ht="15" hidden="false" customHeight="false" outlineLevel="0" collapsed="false">
      <c r="A76" s="24" t="n">
        <f aca="false">'Scheme Register'!$A76</f>
        <v>0</v>
      </c>
      <c r="B76" s="24" t="n">
        <f aca="false">'Scheme Register'!$B76</f>
        <v>0</v>
      </c>
      <c r="C76" s="25" t="n">
        <f aca="false">IF($A76="",0,SUMIFS(Purchases!$F:$F,Purchases!$G:$G,$A76))</f>
        <v>0</v>
      </c>
      <c r="D76" s="26" t="n">
        <f aca="false">IF($A76="",0,IFERROR('Scheme Register'!$H76,0))</f>
        <v>0</v>
      </c>
      <c r="E76" s="25" t="n">
        <f aca="false">$C76*$D76</f>
        <v>0</v>
      </c>
      <c r="F76" s="25" t="n">
        <f aca="false">IF($A76="",0,IFERROR('Scheme Register'!$I76,0))</f>
        <v>0</v>
      </c>
      <c r="G76" s="25" t="n">
        <f aca="false">IF($F76=0,$E76,MIN($E76,$F76))</f>
        <v>0</v>
      </c>
      <c r="H76" s="25" t="n">
        <f aca="false">IF($A76="",0,SUMIFS(Claims!$D:$D,Claims!$B:$B,$A76))</f>
        <v>0</v>
      </c>
      <c r="I76" s="25" t="n">
        <f aca="false">IF($A76="",0,SUMIFS(Settlements!$D:$D,Settlements!$F:$F,$A76))</f>
        <v>0</v>
      </c>
      <c r="J76" s="25" t="n">
        <f aca="false">MAX(0,$G76-$H76)</f>
        <v>0</v>
      </c>
      <c r="K76" s="27" t="n">
        <f aca="true">IF($A76="",0,IFERROR('Scheme Register'!$K76-TODAY(),0))</f>
        <v>0</v>
      </c>
    </row>
    <row r="77" customFormat="false" ht="15" hidden="false" customHeight="false" outlineLevel="0" collapsed="false">
      <c r="A77" s="21" t="n">
        <f aca="false">'Scheme Register'!$A77</f>
        <v>0</v>
      </c>
      <c r="B77" s="21" t="n">
        <f aca="false">'Scheme Register'!$B77</f>
        <v>0</v>
      </c>
      <c r="C77" s="22" t="n">
        <f aca="false">IF($A77="",0,SUMIFS(Purchases!$F:$F,Purchases!$G:$G,$A77))</f>
        <v>0</v>
      </c>
      <c r="D77" s="23" t="n">
        <f aca="false">IF($A77="",0,IFERROR('Scheme Register'!$H77,0))</f>
        <v>0</v>
      </c>
      <c r="E77" s="22" t="n">
        <f aca="false">$C77*$D77</f>
        <v>0</v>
      </c>
      <c r="F77" s="22" t="n">
        <f aca="false">IF($A77="",0,IFERROR('Scheme Register'!$I77,0))</f>
        <v>0</v>
      </c>
      <c r="G77" s="22" t="n">
        <f aca="false">IF($F77=0,$E77,MIN($E77,$F77))</f>
        <v>0</v>
      </c>
      <c r="H77" s="22" t="n">
        <f aca="false">IF($A77="",0,SUMIFS(Claims!$D:$D,Claims!$B:$B,$A77))</f>
        <v>0</v>
      </c>
      <c r="I77" s="22" t="n">
        <f aca="false">IF($A77="",0,SUMIFS(Settlements!$D:$D,Settlements!$F:$F,$A77))</f>
        <v>0</v>
      </c>
      <c r="J77" s="22" t="n">
        <f aca="false">MAX(0,$G77-$H77)</f>
        <v>0</v>
      </c>
      <c r="K77" s="20" t="n">
        <f aca="true">IF($A77="",0,IFERROR('Scheme Register'!$K77-TODAY(),0))</f>
        <v>0</v>
      </c>
    </row>
    <row r="78" customFormat="false" ht="15" hidden="false" customHeight="false" outlineLevel="0" collapsed="false">
      <c r="A78" s="24" t="n">
        <f aca="false">'Scheme Register'!$A78</f>
        <v>0</v>
      </c>
      <c r="B78" s="24" t="n">
        <f aca="false">'Scheme Register'!$B78</f>
        <v>0</v>
      </c>
      <c r="C78" s="25" t="n">
        <f aca="false">IF($A78="",0,SUMIFS(Purchases!$F:$F,Purchases!$G:$G,$A78))</f>
        <v>0</v>
      </c>
      <c r="D78" s="26" t="n">
        <f aca="false">IF($A78="",0,IFERROR('Scheme Register'!$H78,0))</f>
        <v>0</v>
      </c>
      <c r="E78" s="25" t="n">
        <f aca="false">$C78*$D78</f>
        <v>0</v>
      </c>
      <c r="F78" s="25" t="n">
        <f aca="false">IF($A78="",0,IFERROR('Scheme Register'!$I78,0))</f>
        <v>0</v>
      </c>
      <c r="G78" s="25" t="n">
        <f aca="false">IF($F78=0,$E78,MIN($E78,$F78))</f>
        <v>0</v>
      </c>
      <c r="H78" s="25" t="n">
        <f aca="false">IF($A78="",0,SUMIFS(Claims!$D:$D,Claims!$B:$B,$A78))</f>
        <v>0</v>
      </c>
      <c r="I78" s="25" t="n">
        <f aca="false">IF($A78="",0,SUMIFS(Settlements!$D:$D,Settlements!$F:$F,$A78))</f>
        <v>0</v>
      </c>
      <c r="J78" s="25" t="n">
        <f aca="false">MAX(0,$G78-$H78)</f>
        <v>0</v>
      </c>
      <c r="K78" s="27" t="n">
        <f aca="true">IF($A78="",0,IFERROR('Scheme Register'!$K78-TODAY(),0))</f>
        <v>0</v>
      </c>
    </row>
    <row r="79" customFormat="false" ht="15" hidden="false" customHeight="false" outlineLevel="0" collapsed="false">
      <c r="A79" s="21" t="n">
        <f aca="false">'Scheme Register'!$A79</f>
        <v>0</v>
      </c>
      <c r="B79" s="21" t="n">
        <f aca="false">'Scheme Register'!$B79</f>
        <v>0</v>
      </c>
      <c r="C79" s="22" t="n">
        <f aca="false">IF($A79="",0,SUMIFS(Purchases!$F:$F,Purchases!$G:$G,$A79))</f>
        <v>0</v>
      </c>
      <c r="D79" s="23" t="n">
        <f aca="false">IF($A79="",0,IFERROR('Scheme Register'!$H79,0))</f>
        <v>0</v>
      </c>
      <c r="E79" s="22" t="n">
        <f aca="false">$C79*$D79</f>
        <v>0</v>
      </c>
      <c r="F79" s="22" t="n">
        <f aca="false">IF($A79="",0,IFERROR('Scheme Register'!$I79,0))</f>
        <v>0</v>
      </c>
      <c r="G79" s="22" t="n">
        <f aca="false">IF($F79=0,$E79,MIN($E79,$F79))</f>
        <v>0</v>
      </c>
      <c r="H79" s="22" t="n">
        <f aca="false">IF($A79="",0,SUMIFS(Claims!$D:$D,Claims!$B:$B,$A79))</f>
        <v>0</v>
      </c>
      <c r="I79" s="22" t="n">
        <f aca="false">IF($A79="",0,SUMIFS(Settlements!$D:$D,Settlements!$F:$F,$A79))</f>
        <v>0</v>
      </c>
      <c r="J79" s="22" t="n">
        <f aca="false">MAX(0,$G79-$H79)</f>
        <v>0</v>
      </c>
      <c r="K79" s="20" t="n">
        <f aca="true">IF($A79="",0,IFERROR('Scheme Register'!$K79-TODAY(),0))</f>
        <v>0</v>
      </c>
    </row>
    <row r="80" customFormat="false" ht="15" hidden="false" customHeight="false" outlineLevel="0" collapsed="false">
      <c r="A80" s="24" t="n">
        <f aca="false">'Scheme Register'!$A80</f>
        <v>0</v>
      </c>
      <c r="B80" s="24" t="n">
        <f aca="false">'Scheme Register'!$B80</f>
        <v>0</v>
      </c>
      <c r="C80" s="25" t="n">
        <f aca="false">IF($A80="",0,SUMIFS(Purchases!$F:$F,Purchases!$G:$G,$A80))</f>
        <v>0</v>
      </c>
      <c r="D80" s="26" t="n">
        <f aca="false">IF($A80="",0,IFERROR('Scheme Register'!$H80,0))</f>
        <v>0</v>
      </c>
      <c r="E80" s="25" t="n">
        <f aca="false">$C80*$D80</f>
        <v>0</v>
      </c>
      <c r="F80" s="25" t="n">
        <f aca="false">IF($A80="",0,IFERROR('Scheme Register'!$I80,0))</f>
        <v>0</v>
      </c>
      <c r="G80" s="25" t="n">
        <f aca="false">IF($F80=0,$E80,MIN($E80,$F80))</f>
        <v>0</v>
      </c>
      <c r="H80" s="25" t="n">
        <f aca="false">IF($A80="",0,SUMIFS(Claims!$D:$D,Claims!$B:$B,$A80))</f>
        <v>0</v>
      </c>
      <c r="I80" s="25" t="n">
        <f aca="false">IF($A80="",0,SUMIFS(Settlements!$D:$D,Settlements!$F:$F,$A80))</f>
        <v>0</v>
      </c>
      <c r="J80" s="25" t="n">
        <f aca="false">MAX(0,$G80-$H80)</f>
        <v>0</v>
      </c>
      <c r="K80" s="27" t="n">
        <f aca="true">IF($A80="",0,IFERROR('Scheme Register'!$K80-TODAY(),0))</f>
        <v>0</v>
      </c>
    </row>
    <row r="81" customFormat="false" ht="15" hidden="false" customHeight="false" outlineLevel="0" collapsed="false">
      <c r="A81" s="21" t="n">
        <f aca="false">'Scheme Register'!$A81</f>
        <v>0</v>
      </c>
      <c r="B81" s="21" t="n">
        <f aca="false">'Scheme Register'!$B81</f>
        <v>0</v>
      </c>
      <c r="C81" s="22" t="n">
        <f aca="false">IF($A81="",0,SUMIFS(Purchases!$F:$F,Purchases!$G:$G,$A81))</f>
        <v>0</v>
      </c>
      <c r="D81" s="23" t="n">
        <f aca="false">IF($A81="",0,IFERROR('Scheme Register'!$H81,0))</f>
        <v>0</v>
      </c>
      <c r="E81" s="22" t="n">
        <f aca="false">$C81*$D81</f>
        <v>0</v>
      </c>
      <c r="F81" s="22" t="n">
        <f aca="false">IF($A81="",0,IFERROR('Scheme Register'!$I81,0))</f>
        <v>0</v>
      </c>
      <c r="G81" s="22" t="n">
        <f aca="false">IF($F81=0,$E81,MIN($E81,$F81))</f>
        <v>0</v>
      </c>
      <c r="H81" s="22" t="n">
        <f aca="false">IF($A81="",0,SUMIFS(Claims!$D:$D,Claims!$B:$B,$A81))</f>
        <v>0</v>
      </c>
      <c r="I81" s="22" t="n">
        <f aca="false">IF($A81="",0,SUMIFS(Settlements!$D:$D,Settlements!$F:$F,$A81))</f>
        <v>0</v>
      </c>
      <c r="J81" s="22" t="n">
        <f aca="false">MAX(0,$G81-$H81)</f>
        <v>0</v>
      </c>
      <c r="K81" s="20" t="n">
        <f aca="true">IF($A81="",0,IFERROR('Scheme Register'!$K81-TODAY(),0))</f>
        <v>0</v>
      </c>
    </row>
    <row r="82" customFormat="false" ht="15" hidden="false" customHeight="false" outlineLevel="0" collapsed="false">
      <c r="A82" s="24" t="n">
        <f aca="false">'Scheme Register'!$A82</f>
        <v>0</v>
      </c>
      <c r="B82" s="24" t="n">
        <f aca="false">'Scheme Register'!$B82</f>
        <v>0</v>
      </c>
      <c r="C82" s="25" t="n">
        <f aca="false">IF($A82="",0,SUMIFS(Purchases!$F:$F,Purchases!$G:$G,$A82))</f>
        <v>0</v>
      </c>
      <c r="D82" s="26" t="n">
        <f aca="false">IF($A82="",0,IFERROR('Scheme Register'!$H82,0))</f>
        <v>0</v>
      </c>
      <c r="E82" s="25" t="n">
        <f aca="false">$C82*$D82</f>
        <v>0</v>
      </c>
      <c r="F82" s="25" t="n">
        <f aca="false">IF($A82="",0,IFERROR('Scheme Register'!$I82,0))</f>
        <v>0</v>
      </c>
      <c r="G82" s="25" t="n">
        <f aca="false">IF($F82=0,$E82,MIN($E82,$F82))</f>
        <v>0</v>
      </c>
      <c r="H82" s="25" t="n">
        <f aca="false">IF($A82="",0,SUMIFS(Claims!$D:$D,Claims!$B:$B,$A82))</f>
        <v>0</v>
      </c>
      <c r="I82" s="25" t="n">
        <f aca="false">IF($A82="",0,SUMIFS(Settlements!$D:$D,Settlements!$F:$F,$A82))</f>
        <v>0</v>
      </c>
      <c r="J82" s="25" t="n">
        <f aca="false">MAX(0,$G82-$H82)</f>
        <v>0</v>
      </c>
      <c r="K82" s="27" t="n">
        <f aca="true">IF($A82="",0,IFERROR('Scheme Register'!$K82-TODAY(),0))</f>
        <v>0</v>
      </c>
    </row>
    <row r="83" customFormat="false" ht="15" hidden="false" customHeight="false" outlineLevel="0" collapsed="false">
      <c r="A83" s="21" t="n">
        <f aca="false">'Scheme Register'!$A83</f>
        <v>0</v>
      </c>
      <c r="B83" s="21" t="n">
        <f aca="false">'Scheme Register'!$B83</f>
        <v>0</v>
      </c>
      <c r="C83" s="22" t="n">
        <f aca="false">IF($A83="",0,SUMIFS(Purchases!$F:$F,Purchases!$G:$G,$A83))</f>
        <v>0</v>
      </c>
      <c r="D83" s="23" t="n">
        <f aca="false">IF($A83="",0,IFERROR('Scheme Register'!$H83,0))</f>
        <v>0</v>
      </c>
      <c r="E83" s="22" t="n">
        <f aca="false">$C83*$D83</f>
        <v>0</v>
      </c>
      <c r="F83" s="22" t="n">
        <f aca="false">IF($A83="",0,IFERROR('Scheme Register'!$I83,0))</f>
        <v>0</v>
      </c>
      <c r="G83" s="22" t="n">
        <f aca="false">IF($F83=0,$E83,MIN($E83,$F83))</f>
        <v>0</v>
      </c>
      <c r="H83" s="22" t="n">
        <f aca="false">IF($A83="",0,SUMIFS(Claims!$D:$D,Claims!$B:$B,$A83))</f>
        <v>0</v>
      </c>
      <c r="I83" s="22" t="n">
        <f aca="false">IF($A83="",0,SUMIFS(Settlements!$D:$D,Settlements!$F:$F,$A83))</f>
        <v>0</v>
      </c>
      <c r="J83" s="22" t="n">
        <f aca="false">MAX(0,$G83-$H83)</f>
        <v>0</v>
      </c>
      <c r="K83" s="20" t="n">
        <f aca="true">IF($A83="",0,IFERROR('Scheme Register'!$K83-TODAY(),0))</f>
        <v>0</v>
      </c>
    </row>
    <row r="84" customFormat="false" ht="15" hidden="false" customHeight="false" outlineLevel="0" collapsed="false">
      <c r="A84" s="24" t="n">
        <f aca="false">'Scheme Register'!$A84</f>
        <v>0</v>
      </c>
      <c r="B84" s="24" t="n">
        <f aca="false">'Scheme Register'!$B84</f>
        <v>0</v>
      </c>
      <c r="C84" s="25" t="n">
        <f aca="false">IF($A84="",0,SUMIFS(Purchases!$F:$F,Purchases!$G:$G,$A84))</f>
        <v>0</v>
      </c>
      <c r="D84" s="26" t="n">
        <f aca="false">IF($A84="",0,IFERROR('Scheme Register'!$H84,0))</f>
        <v>0</v>
      </c>
      <c r="E84" s="25" t="n">
        <f aca="false">$C84*$D84</f>
        <v>0</v>
      </c>
      <c r="F84" s="25" t="n">
        <f aca="false">IF($A84="",0,IFERROR('Scheme Register'!$I84,0))</f>
        <v>0</v>
      </c>
      <c r="G84" s="25" t="n">
        <f aca="false">IF($F84=0,$E84,MIN($E84,$F84))</f>
        <v>0</v>
      </c>
      <c r="H84" s="25" t="n">
        <f aca="false">IF($A84="",0,SUMIFS(Claims!$D:$D,Claims!$B:$B,$A84))</f>
        <v>0</v>
      </c>
      <c r="I84" s="25" t="n">
        <f aca="false">IF($A84="",0,SUMIFS(Settlements!$D:$D,Settlements!$F:$F,$A84))</f>
        <v>0</v>
      </c>
      <c r="J84" s="25" t="n">
        <f aca="false">MAX(0,$G84-$H84)</f>
        <v>0</v>
      </c>
      <c r="K84" s="27" t="n">
        <f aca="true">IF($A84="",0,IFERROR('Scheme Register'!$K84-TODAY(),0))</f>
        <v>0</v>
      </c>
    </row>
    <row r="85" customFormat="false" ht="15" hidden="false" customHeight="false" outlineLevel="0" collapsed="false">
      <c r="A85" s="21" t="n">
        <f aca="false">'Scheme Register'!$A85</f>
        <v>0</v>
      </c>
      <c r="B85" s="21" t="n">
        <f aca="false">'Scheme Register'!$B85</f>
        <v>0</v>
      </c>
      <c r="C85" s="22" t="n">
        <f aca="false">IF($A85="",0,SUMIFS(Purchases!$F:$F,Purchases!$G:$G,$A85))</f>
        <v>0</v>
      </c>
      <c r="D85" s="23" t="n">
        <f aca="false">IF($A85="",0,IFERROR('Scheme Register'!$H85,0))</f>
        <v>0</v>
      </c>
      <c r="E85" s="22" t="n">
        <f aca="false">$C85*$D85</f>
        <v>0</v>
      </c>
      <c r="F85" s="22" t="n">
        <f aca="false">IF($A85="",0,IFERROR('Scheme Register'!$I85,0))</f>
        <v>0</v>
      </c>
      <c r="G85" s="22" t="n">
        <f aca="false">IF($F85=0,$E85,MIN($E85,$F85))</f>
        <v>0</v>
      </c>
      <c r="H85" s="22" t="n">
        <f aca="false">IF($A85="",0,SUMIFS(Claims!$D:$D,Claims!$B:$B,$A85))</f>
        <v>0</v>
      </c>
      <c r="I85" s="22" t="n">
        <f aca="false">IF($A85="",0,SUMIFS(Settlements!$D:$D,Settlements!$F:$F,$A85))</f>
        <v>0</v>
      </c>
      <c r="J85" s="22" t="n">
        <f aca="false">MAX(0,$G85-$H85)</f>
        <v>0</v>
      </c>
      <c r="K85" s="20" t="n">
        <f aca="true">IF($A85="",0,IFERROR('Scheme Register'!$K85-TODAY(),0))</f>
        <v>0</v>
      </c>
    </row>
    <row r="86" customFormat="false" ht="15" hidden="false" customHeight="false" outlineLevel="0" collapsed="false">
      <c r="A86" s="24" t="n">
        <f aca="false">'Scheme Register'!$A86</f>
        <v>0</v>
      </c>
      <c r="B86" s="24" t="n">
        <f aca="false">'Scheme Register'!$B86</f>
        <v>0</v>
      </c>
      <c r="C86" s="25" t="n">
        <f aca="false">IF($A86="",0,SUMIFS(Purchases!$F:$F,Purchases!$G:$G,$A86))</f>
        <v>0</v>
      </c>
      <c r="D86" s="26" t="n">
        <f aca="false">IF($A86="",0,IFERROR('Scheme Register'!$H86,0))</f>
        <v>0</v>
      </c>
      <c r="E86" s="25" t="n">
        <f aca="false">$C86*$D86</f>
        <v>0</v>
      </c>
      <c r="F86" s="25" t="n">
        <f aca="false">IF($A86="",0,IFERROR('Scheme Register'!$I86,0))</f>
        <v>0</v>
      </c>
      <c r="G86" s="25" t="n">
        <f aca="false">IF($F86=0,$E86,MIN($E86,$F86))</f>
        <v>0</v>
      </c>
      <c r="H86" s="25" t="n">
        <f aca="false">IF($A86="",0,SUMIFS(Claims!$D:$D,Claims!$B:$B,$A86))</f>
        <v>0</v>
      </c>
      <c r="I86" s="25" t="n">
        <f aca="false">IF($A86="",0,SUMIFS(Settlements!$D:$D,Settlements!$F:$F,$A86))</f>
        <v>0</v>
      </c>
      <c r="J86" s="25" t="n">
        <f aca="false">MAX(0,$G86-$H86)</f>
        <v>0</v>
      </c>
      <c r="K86" s="27" t="n">
        <f aca="true">IF($A86="",0,IFERROR('Scheme Register'!$K86-TODAY(),0))</f>
        <v>0</v>
      </c>
    </row>
    <row r="87" customFormat="false" ht="15" hidden="false" customHeight="false" outlineLevel="0" collapsed="false">
      <c r="A87" s="21" t="n">
        <f aca="false">'Scheme Register'!$A87</f>
        <v>0</v>
      </c>
      <c r="B87" s="21" t="n">
        <f aca="false">'Scheme Register'!$B87</f>
        <v>0</v>
      </c>
      <c r="C87" s="22" t="n">
        <f aca="false">IF($A87="",0,SUMIFS(Purchases!$F:$F,Purchases!$G:$G,$A87))</f>
        <v>0</v>
      </c>
      <c r="D87" s="23" t="n">
        <f aca="false">IF($A87="",0,IFERROR('Scheme Register'!$H87,0))</f>
        <v>0</v>
      </c>
      <c r="E87" s="22" t="n">
        <f aca="false">$C87*$D87</f>
        <v>0</v>
      </c>
      <c r="F87" s="22" t="n">
        <f aca="false">IF($A87="",0,IFERROR('Scheme Register'!$I87,0))</f>
        <v>0</v>
      </c>
      <c r="G87" s="22" t="n">
        <f aca="false">IF($F87=0,$E87,MIN($E87,$F87))</f>
        <v>0</v>
      </c>
      <c r="H87" s="22" t="n">
        <f aca="false">IF($A87="",0,SUMIFS(Claims!$D:$D,Claims!$B:$B,$A87))</f>
        <v>0</v>
      </c>
      <c r="I87" s="22" t="n">
        <f aca="false">IF($A87="",0,SUMIFS(Settlements!$D:$D,Settlements!$F:$F,$A87))</f>
        <v>0</v>
      </c>
      <c r="J87" s="22" t="n">
        <f aca="false">MAX(0,$G87-$H87)</f>
        <v>0</v>
      </c>
      <c r="K87" s="20" t="n">
        <f aca="true">IF($A87="",0,IFERROR('Scheme Register'!$K87-TODAY(),0))</f>
        <v>0</v>
      </c>
    </row>
    <row r="88" customFormat="false" ht="15" hidden="false" customHeight="false" outlineLevel="0" collapsed="false">
      <c r="A88" s="24" t="n">
        <f aca="false">'Scheme Register'!$A88</f>
        <v>0</v>
      </c>
      <c r="B88" s="24" t="n">
        <f aca="false">'Scheme Register'!$B88</f>
        <v>0</v>
      </c>
      <c r="C88" s="25" t="n">
        <f aca="false">IF($A88="",0,SUMIFS(Purchases!$F:$F,Purchases!$G:$G,$A88))</f>
        <v>0</v>
      </c>
      <c r="D88" s="26" t="n">
        <f aca="false">IF($A88="",0,IFERROR('Scheme Register'!$H88,0))</f>
        <v>0</v>
      </c>
      <c r="E88" s="25" t="n">
        <f aca="false">$C88*$D88</f>
        <v>0</v>
      </c>
      <c r="F88" s="25" t="n">
        <f aca="false">IF($A88="",0,IFERROR('Scheme Register'!$I88,0))</f>
        <v>0</v>
      </c>
      <c r="G88" s="25" t="n">
        <f aca="false">IF($F88=0,$E88,MIN($E88,$F88))</f>
        <v>0</v>
      </c>
      <c r="H88" s="25" t="n">
        <f aca="false">IF($A88="",0,SUMIFS(Claims!$D:$D,Claims!$B:$B,$A88))</f>
        <v>0</v>
      </c>
      <c r="I88" s="25" t="n">
        <f aca="false">IF($A88="",0,SUMIFS(Settlements!$D:$D,Settlements!$F:$F,$A88))</f>
        <v>0</v>
      </c>
      <c r="J88" s="25" t="n">
        <f aca="false">MAX(0,$G88-$H88)</f>
        <v>0</v>
      </c>
      <c r="K88" s="27" t="n">
        <f aca="true">IF($A88="",0,IFERROR('Scheme Register'!$K88-TODAY(),0))</f>
        <v>0</v>
      </c>
    </row>
    <row r="89" customFormat="false" ht="15" hidden="false" customHeight="false" outlineLevel="0" collapsed="false">
      <c r="A89" s="21" t="n">
        <f aca="false">'Scheme Register'!$A89</f>
        <v>0</v>
      </c>
      <c r="B89" s="21" t="n">
        <f aca="false">'Scheme Register'!$B89</f>
        <v>0</v>
      </c>
      <c r="C89" s="22" t="n">
        <f aca="false">IF($A89="",0,SUMIFS(Purchases!$F:$F,Purchases!$G:$G,$A89))</f>
        <v>0</v>
      </c>
      <c r="D89" s="23" t="n">
        <f aca="false">IF($A89="",0,IFERROR('Scheme Register'!$H89,0))</f>
        <v>0</v>
      </c>
      <c r="E89" s="22" t="n">
        <f aca="false">$C89*$D89</f>
        <v>0</v>
      </c>
      <c r="F89" s="22" t="n">
        <f aca="false">IF($A89="",0,IFERROR('Scheme Register'!$I89,0))</f>
        <v>0</v>
      </c>
      <c r="G89" s="22" t="n">
        <f aca="false">IF($F89=0,$E89,MIN($E89,$F89))</f>
        <v>0</v>
      </c>
      <c r="H89" s="22" t="n">
        <f aca="false">IF($A89="",0,SUMIFS(Claims!$D:$D,Claims!$B:$B,$A89))</f>
        <v>0</v>
      </c>
      <c r="I89" s="22" t="n">
        <f aca="false">IF($A89="",0,SUMIFS(Settlements!$D:$D,Settlements!$F:$F,$A89))</f>
        <v>0</v>
      </c>
      <c r="J89" s="22" t="n">
        <f aca="false">MAX(0,$G89-$H89)</f>
        <v>0</v>
      </c>
      <c r="K89" s="20" t="n">
        <f aca="true">IF($A89="",0,IFERROR('Scheme Register'!$K89-TODAY(),0))</f>
        <v>0</v>
      </c>
    </row>
    <row r="90" customFormat="false" ht="15" hidden="false" customHeight="false" outlineLevel="0" collapsed="false">
      <c r="A90" s="24" t="n">
        <f aca="false">'Scheme Register'!$A90</f>
        <v>0</v>
      </c>
      <c r="B90" s="24" t="n">
        <f aca="false">'Scheme Register'!$B90</f>
        <v>0</v>
      </c>
      <c r="C90" s="25" t="n">
        <f aca="false">IF($A90="",0,SUMIFS(Purchases!$F:$F,Purchases!$G:$G,$A90))</f>
        <v>0</v>
      </c>
      <c r="D90" s="26" t="n">
        <f aca="false">IF($A90="",0,IFERROR('Scheme Register'!$H90,0))</f>
        <v>0</v>
      </c>
      <c r="E90" s="25" t="n">
        <f aca="false">$C90*$D90</f>
        <v>0</v>
      </c>
      <c r="F90" s="25" t="n">
        <f aca="false">IF($A90="",0,IFERROR('Scheme Register'!$I90,0))</f>
        <v>0</v>
      </c>
      <c r="G90" s="25" t="n">
        <f aca="false">IF($F90=0,$E90,MIN($E90,$F90))</f>
        <v>0</v>
      </c>
      <c r="H90" s="25" t="n">
        <f aca="false">IF($A90="",0,SUMIFS(Claims!$D:$D,Claims!$B:$B,$A90))</f>
        <v>0</v>
      </c>
      <c r="I90" s="25" t="n">
        <f aca="false">IF($A90="",0,SUMIFS(Settlements!$D:$D,Settlements!$F:$F,$A90))</f>
        <v>0</v>
      </c>
      <c r="J90" s="25" t="n">
        <f aca="false">MAX(0,$G90-$H90)</f>
        <v>0</v>
      </c>
      <c r="K90" s="27" t="n">
        <f aca="true">IF($A90="",0,IFERROR('Scheme Register'!$K90-TODAY(),0))</f>
        <v>0</v>
      </c>
    </row>
    <row r="91" customFormat="false" ht="15" hidden="false" customHeight="false" outlineLevel="0" collapsed="false">
      <c r="A91" s="21" t="n">
        <f aca="false">'Scheme Register'!$A91</f>
        <v>0</v>
      </c>
      <c r="B91" s="21" t="n">
        <f aca="false">'Scheme Register'!$B91</f>
        <v>0</v>
      </c>
      <c r="C91" s="22" t="n">
        <f aca="false">IF($A91="",0,SUMIFS(Purchases!$F:$F,Purchases!$G:$G,$A91))</f>
        <v>0</v>
      </c>
      <c r="D91" s="23" t="n">
        <f aca="false">IF($A91="",0,IFERROR('Scheme Register'!$H91,0))</f>
        <v>0</v>
      </c>
      <c r="E91" s="22" t="n">
        <f aca="false">$C91*$D91</f>
        <v>0</v>
      </c>
      <c r="F91" s="22" t="n">
        <f aca="false">IF($A91="",0,IFERROR('Scheme Register'!$I91,0))</f>
        <v>0</v>
      </c>
      <c r="G91" s="22" t="n">
        <f aca="false">IF($F91=0,$E91,MIN($E91,$F91))</f>
        <v>0</v>
      </c>
      <c r="H91" s="22" t="n">
        <f aca="false">IF($A91="",0,SUMIFS(Claims!$D:$D,Claims!$B:$B,$A91))</f>
        <v>0</v>
      </c>
      <c r="I91" s="22" t="n">
        <f aca="false">IF($A91="",0,SUMIFS(Settlements!$D:$D,Settlements!$F:$F,$A91))</f>
        <v>0</v>
      </c>
      <c r="J91" s="22" t="n">
        <f aca="false">MAX(0,$G91-$H91)</f>
        <v>0</v>
      </c>
      <c r="K91" s="20" t="n">
        <f aca="true">IF($A91="",0,IFERROR('Scheme Register'!$K91-TODAY(),0))</f>
        <v>0</v>
      </c>
    </row>
    <row r="92" customFormat="false" ht="15" hidden="false" customHeight="false" outlineLevel="0" collapsed="false">
      <c r="A92" s="24" t="n">
        <f aca="false">'Scheme Register'!$A92</f>
        <v>0</v>
      </c>
      <c r="B92" s="24" t="n">
        <f aca="false">'Scheme Register'!$B92</f>
        <v>0</v>
      </c>
      <c r="C92" s="25" t="n">
        <f aca="false">IF($A92="",0,SUMIFS(Purchases!$F:$F,Purchases!$G:$G,$A92))</f>
        <v>0</v>
      </c>
      <c r="D92" s="26" t="n">
        <f aca="false">IF($A92="",0,IFERROR('Scheme Register'!$H92,0))</f>
        <v>0</v>
      </c>
      <c r="E92" s="25" t="n">
        <f aca="false">$C92*$D92</f>
        <v>0</v>
      </c>
      <c r="F92" s="25" t="n">
        <f aca="false">IF($A92="",0,IFERROR('Scheme Register'!$I92,0))</f>
        <v>0</v>
      </c>
      <c r="G92" s="25" t="n">
        <f aca="false">IF($F92=0,$E92,MIN($E92,$F92))</f>
        <v>0</v>
      </c>
      <c r="H92" s="25" t="n">
        <f aca="false">IF($A92="",0,SUMIFS(Claims!$D:$D,Claims!$B:$B,$A92))</f>
        <v>0</v>
      </c>
      <c r="I92" s="25" t="n">
        <f aca="false">IF($A92="",0,SUMIFS(Settlements!$D:$D,Settlements!$F:$F,$A92))</f>
        <v>0</v>
      </c>
      <c r="J92" s="25" t="n">
        <f aca="false">MAX(0,$G92-$H92)</f>
        <v>0</v>
      </c>
      <c r="K92" s="27" t="n">
        <f aca="true">IF($A92="",0,IFERROR('Scheme Register'!$K92-TODAY(),0))</f>
        <v>0</v>
      </c>
    </row>
    <row r="93" customFormat="false" ht="15" hidden="false" customHeight="false" outlineLevel="0" collapsed="false">
      <c r="A93" s="21" t="n">
        <f aca="false">'Scheme Register'!$A93</f>
        <v>0</v>
      </c>
      <c r="B93" s="21" t="n">
        <f aca="false">'Scheme Register'!$B93</f>
        <v>0</v>
      </c>
      <c r="C93" s="22" t="n">
        <f aca="false">IF($A93="",0,SUMIFS(Purchases!$F:$F,Purchases!$G:$G,$A93))</f>
        <v>0</v>
      </c>
      <c r="D93" s="23" t="n">
        <f aca="false">IF($A93="",0,IFERROR('Scheme Register'!$H93,0))</f>
        <v>0</v>
      </c>
      <c r="E93" s="22" t="n">
        <f aca="false">$C93*$D93</f>
        <v>0</v>
      </c>
      <c r="F93" s="22" t="n">
        <f aca="false">IF($A93="",0,IFERROR('Scheme Register'!$I93,0))</f>
        <v>0</v>
      </c>
      <c r="G93" s="22" t="n">
        <f aca="false">IF($F93=0,$E93,MIN($E93,$F93))</f>
        <v>0</v>
      </c>
      <c r="H93" s="22" t="n">
        <f aca="false">IF($A93="",0,SUMIFS(Claims!$D:$D,Claims!$B:$B,$A93))</f>
        <v>0</v>
      </c>
      <c r="I93" s="22" t="n">
        <f aca="false">IF($A93="",0,SUMIFS(Settlements!$D:$D,Settlements!$F:$F,$A93))</f>
        <v>0</v>
      </c>
      <c r="J93" s="22" t="n">
        <f aca="false">MAX(0,$G93-$H93)</f>
        <v>0</v>
      </c>
      <c r="K93" s="20" t="n">
        <f aca="true">IF($A93="",0,IFERROR('Scheme Register'!$K93-TODAY(),0))</f>
        <v>0</v>
      </c>
    </row>
    <row r="94" customFormat="false" ht="15" hidden="false" customHeight="false" outlineLevel="0" collapsed="false">
      <c r="A94" s="24" t="n">
        <f aca="false">'Scheme Register'!$A94</f>
        <v>0</v>
      </c>
      <c r="B94" s="24" t="n">
        <f aca="false">'Scheme Register'!$B94</f>
        <v>0</v>
      </c>
      <c r="C94" s="25" t="n">
        <f aca="false">IF($A94="",0,SUMIFS(Purchases!$F:$F,Purchases!$G:$G,$A94))</f>
        <v>0</v>
      </c>
      <c r="D94" s="26" t="n">
        <f aca="false">IF($A94="",0,IFERROR('Scheme Register'!$H94,0))</f>
        <v>0</v>
      </c>
      <c r="E94" s="25" t="n">
        <f aca="false">$C94*$D94</f>
        <v>0</v>
      </c>
      <c r="F94" s="25" t="n">
        <f aca="false">IF($A94="",0,IFERROR('Scheme Register'!$I94,0))</f>
        <v>0</v>
      </c>
      <c r="G94" s="25" t="n">
        <f aca="false">IF($F94=0,$E94,MIN($E94,$F94))</f>
        <v>0</v>
      </c>
      <c r="H94" s="25" t="n">
        <f aca="false">IF($A94="",0,SUMIFS(Claims!$D:$D,Claims!$B:$B,$A94))</f>
        <v>0</v>
      </c>
      <c r="I94" s="25" t="n">
        <f aca="false">IF($A94="",0,SUMIFS(Settlements!$D:$D,Settlements!$F:$F,$A94))</f>
        <v>0</v>
      </c>
      <c r="J94" s="25" t="n">
        <f aca="false">MAX(0,$G94-$H94)</f>
        <v>0</v>
      </c>
      <c r="K94" s="27" t="n">
        <f aca="true">IF($A94="",0,IFERROR('Scheme Register'!$K94-TODAY(),0))</f>
        <v>0</v>
      </c>
    </row>
    <row r="95" customFormat="false" ht="15" hidden="false" customHeight="false" outlineLevel="0" collapsed="false">
      <c r="A95" s="21" t="n">
        <f aca="false">'Scheme Register'!$A95</f>
        <v>0</v>
      </c>
      <c r="B95" s="21" t="n">
        <f aca="false">'Scheme Register'!$B95</f>
        <v>0</v>
      </c>
      <c r="C95" s="22" t="n">
        <f aca="false">IF($A95="",0,SUMIFS(Purchases!$F:$F,Purchases!$G:$G,$A95))</f>
        <v>0</v>
      </c>
      <c r="D95" s="23" t="n">
        <f aca="false">IF($A95="",0,IFERROR('Scheme Register'!$H95,0))</f>
        <v>0</v>
      </c>
      <c r="E95" s="22" t="n">
        <f aca="false">$C95*$D95</f>
        <v>0</v>
      </c>
      <c r="F95" s="22" t="n">
        <f aca="false">IF($A95="",0,IFERROR('Scheme Register'!$I95,0))</f>
        <v>0</v>
      </c>
      <c r="G95" s="22" t="n">
        <f aca="false">IF($F95=0,$E95,MIN($E95,$F95))</f>
        <v>0</v>
      </c>
      <c r="H95" s="22" t="n">
        <f aca="false">IF($A95="",0,SUMIFS(Claims!$D:$D,Claims!$B:$B,$A95))</f>
        <v>0</v>
      </c>
      <c r="I95" s="22" t="n">
        <f aca="false">IF($A95="",0,SUMIFS(Settlements!$D:$D,Settlements!$F:$F,$A95))</f>
        <v>0</v>
      </c>
      <c r="J95" s="22" t="n">
        <f aca="false">MAX(0,$G95-$H95)</f>
        <v>0</v>
      </c>
      <c r="K95" s="20" t="n">
        <f aca="true">IF($A95="",0,IFERROR('Scheme Register'!$K95-TODAY(),0))</f>
        <v>0</v>
      </c>
    </row>
    <row r="96" customFormat="false" ht="15" hidden="false" customHeight="false" outlineLevel="0" collapsed="false">
      <c r="A96" s="24" t="n">
        <f aca="false">'Scheme Register'!$A96</f>
        <v>0</v>
      </c>
      <c r="B96" s="24" t="n">
        <f aca="false">'Scheme Register'!$B96</f>
        <v>0</v>
      </c>
      <c r="C96" s="25" t="n">
        <f aca="false">IF($A96="",0,SUMIFS(Purchases!$F:$F,Purchases!$G:$G,$A96))</f>
        <v>0</v>
      </c>
      <c r="D96" s="26" t="n">
        <f aca="false">IF($A96="",0,IFERROR('Scheme Register'!$H96,0))</f>
        <v>0</v>
      </c>
      <c r="E96" s="25" t="n">
        <f aca="false">$C96*$D96</f>
        <v>0</v>
      </c>
      <c r="F96" s="25" t="n">
        <f aca="false">IF($A96="",0,IFERROR('Scheme Register'!$I96,0))</f>
        <v>0</v>
      </c>
      <c r="G96" s="25" t="n">
        <f aca="false">IF($F96=0,$E96,MIN($E96,$F96))</f>
        <v>0</v>
      </c>
      <c r="H96" s="25" t="n">
        <f aca="false">IF($A96="",0,SUMIFS(Claims!$D:$D,Claims!$B:$B,$A96))</f>
        <v>0</v>
      </c>
      <c r="I96" s="25" t="n">
        <f aca="false">IF($A96="",0,SUMIFS(Settlements!$D:$D,Settlements!$F:$F,$A96))</f>
        <v>0</v>
      </c>
      <c r="J96" s="25" t="n">
        <f aca="false">MAX(0,$G96-$H96)</f>
        <v>0</v>
      </c>
      <c r="K96" s="27" t="n">
        <f aca="true">IF($A96="",0,IFERROR('Scheme Register'!$K96-TODAY(),0))</f>
        <v>0</v>
      </c>
    </row>
    <row r="97" customFormat="false" ht="15" hidden="false" customHeight="false" outlineLevel="0" collapsed="false">
      <c r="A97" s="21" t="n">
        <f aca="false">'Scheme Register'!$A97</f>
        <v>0</v>
      </c>
      <c r="B97" s="21" t="n">
        <f aca="false">'Scheme Register'!$B97</f>
        <v>0</v>
      </c>
      <c r="C97" s="22" t="n">
        <f aca="false">IF($A97="",0,SUMIFS(Purchases!$F:$F,Purchases!$G:$G,$A97))</f>
        <v>0</v>
      </c>
      <c r="D97" s="23" t="n">
        <f aca="false">IF($A97="",0,IFERROR('Scheme Register'!$H97,0))</f>
        <v>0</v>
      </c>
      <c r="E97" s="22" t="n">
        <f aca="false">$C97*$D97</f>
        <v>0</v>
      </c>
      <c r="F97" s="22" t="n">
        <f aca="false">IF($A97="",0,IFERROR('Scheme Register'!$I97,0))</f>
        <v>0</v>
      </c>
      <c r="G97" s="22" t="n">
        <f aca="false">IF($F97=0,$E97,MIN($E97,$F97))</f>
        <v>0</v>
      </c>
      <c r="H97" s="22" t="n">
        <f aca="false">IF($A97="",0,SUMIFS(Claims!$D:$D,Claims!$B:$B,$A97))</f>
        <v>0</v>
      </c>
      <c r="I97" s="22" t="n">
        <f aca="false">IF($A97="",0,SUMIFS(Settlements!$D:$D,Settlements!$F:$F,$A97))</f>
        <v>0</v>
      </c>
      <c r="J97" s="22" t="n">
        <f aca="false">MAX(0,$G97-$H97)</f>
        <v>0</v>
      </c>
      <c r="K97" s="20" t="n">
        <f aca="true">IF($A97="",0,IFERROR('Scheme Register'!$K97-TODAY(),0))</f>
        <v>0</v>
      </c>
    </row>
    <row r="98" customFormat="false" ht="15" hidden="false" customHeight="false" outlineLevel="0" collapsed="false">
      <c r="A98" s="24" t="n">
        <f aca="false">'Scheme Register'!$A98</f>
        <v>0</v>
      </c>
      <c r="B98" s="24" t="n">
        <f aca="false">'Scheme Register'!$B98</f>
        <v>0</v>
      </c>
      <c r="C98" s="25" t="n">
        <f aca="false">IF($A98="",0,SUMIFS(Purchases!$F:$F,Purchases!$G:$G,$A98))</f>
        <v>0</v>
      </c>
      <c r="D98" s="26" t="n">
        <f aca="false">IF($A98="",0,IFERROR('Scheme Register'!$H98,0))</f>
        <v>0</v>
      </c>
      <c r="E98" s="25" t="n">
        <f aca="false">$C98*$D98</f>
        <v>0</v>
      </c>
      <c r="F98" s="25" t="n">
        <f aca="false">IF($A98="",0,IFERROR('Scheme Register'!$I98,0))</f>
        <v>0</v>
      </c>
      <c r="G98" s="25" t="n">
        <f aca="false">IF($F98=0,$E98,MIN($E98,$F98))</f>
        <v>0</v>
      </c>
      <c r="H98" s="25" t="n">
        <f aca="false">IF($A98="",0,SUMIFS(Claims!$D:$D,Claims!$B:$B,$A98))</f>
        <v>0</v>
      </c>
      <c r="I98" s="25" t="n">
        <f aca="false">IF($A98="",0,SUMIFS(Settlements!$D:$D,Settlements!$F:$F,$A98))</f>
        <v>0</v>
      </c>
      <c r="J98" s="25" t="n">
        <f aca="false">MAX(0,$G98-$H98)</f>
        <v>0</v>
      </c>
      <c r="K98" s="27" t="n">
        <f aca="true">IF($A98="",0,IFERROR('Scheme Register'!$K98-TODAY(),0))</f>
        <v>0</v>
      </c>
    </row>
    <row r="99" customFormat="false" ht="15" hidden="false" customHeight="false" outlineLevel="0" collapsed="false">
      <c r="A99" s="21" t="n">
        <f aca="false">'Scheme Register'!$A99</f>
        <v>0</v>
      </c>
      <c r="B99" s="21" t="n">
        <f aca="false">'Scheme Register'!$B99</f>
        <v>0</v>
      </c>
      <c r="C99" s="22" t="n">
        <f aca="false">IF($A99="",0,SUMIFS(Purchases!$F:$F,Purchases!$G:$G,$A99))</f>
        <v>0</v>
      </c>
      <c r="D99" s="23" t="n">
        <f aca="false">IF($A99="",0,IFERROR('Scheme Register'!$H99,0))</f>
        <v>0</v>
      </c>
      <c r="E99" s="22" t="n">
        <f aca="false">$C99*$D99</f>
        <v>0</v>
      </c>
      <c r="F99" s="22" t="n">
        <f aca="false">IF($A99="",0,IFERROR('Scheme Register'!$I99,0))</f>
        <v>0</v>
      </c>
      <c r="G99" s="22" t="n">
        <f aca="false">IF($F99=0,$E99,MIN($E99,$F99))</f>
        <v>0</v>
      </c>
      <c r="H99" s="22" t="n">
        <f aca="false">IF($A99="",0,SUMIFS(Claims!$D:$D,Claims!$B:$B,$A99))</f>
        <v>0</v>
      </c>
      <c r="I99" s="22" t="n">
        <f aca="false">IF($A99="",0,SUMIFS(Settlements!$D:$D,Settlements!$F:$F,$A99))</f>
        <v>0</v>
      </c>
      <c r="J99" s="22" t="n">
        <f aca="false">MAX(0,$G99-$H99)</f>
        <v>0</v>
      </c>
      <c r="K99" s="20" t="n">
        <f aca="true">IF($A99="",0,IFERROR('Scheme Register'!$K99-TODAY(),0))</f>
        <v>0</v>
      </c>
    </row>
    <row r="100" customFormat="false" ht="15" hidden="false" customHeight="false" outlineLevel="0" collapsed="false">
      <c r="A100" s="24" t="n">
        <f aca="false">'Scheme Register'!$A100</f>
        <v>0</v>
      </c>
      <c r="B100" s="24" t="n">
        <f aca="false">'Scheme Register'!$B100</f>
        <v>0</v>
      </c>
      <c r="C100" s="25" t="n">
        <f aca="false">IF($A100="",0,SUMIFS(Purchases!$F:$F,Purchases!$G:$G,$A100))</f>
        <v>0</v>
      </c>
      <c r="D100" s="26" t="n">
        <f aca="false">IF($A100="",0,IFERROR('Scheme Register'!$H100,0))</f>
        <v>0</v>
      </c>
      <c r="E100" s="25" t="n">
        <f aca="false">$C100*$D100</f>
        <v>0</v>
      </c>
      <c r="F100" s="25" t="n">
        <f aca="false">IF($A100="",0,IFERROR('Scheme Register'!$I100,0))</f>
        <v>0</v>
      </c>
      <c r="G100" s="25" t="n">
        <f aca="false">IF($F100=0,$E100,MIN($E100,$F100))</f>
        <v>0</v>
      </c>
      <c r="H100" s="25" t="n">
        <f aca="false">IF($A100="",0,SUMIFS(Claims!$D:$D,Claims!$B:$B,$A100))</f>
        <v>0</v>
      </c>
      <c r="I100" s="25" t="n">
        <f aca="false">IF($A100="",0,SUMIFS(Settlements!$D:$D,Settlements!$F:$F,$A100))</f>
        <v>0</v>
      </c>
      <c r="J100" s="25" t="n">
        <f aca="false">MAX(0,$G100-$H100)</f>
        <v>0</v>
      </c>
      <c r="K100" s="27" t="n">
        <f aca="true">IF($A100="",0,IFERROR('Scheme Register'!$K100-TODAY(),0))</f>
        <v>0</v>
      </c>
    </row>
    <row r="101" customFormat="false" ht="15" hidden="false" customHeight="false" outlineLevel="0" collapsed="false">
      <c r="A101" s="21" t="n">
        <f aca="false">'Scheme Register'!$A101</f>
        <v>0</v>
      </c>
      <c r="B101" s="21" t="n">
        <f aca="false">'Scheme Register'!$B101</f>
        <v>0</v>
      </c>
      <c r="C101" s="22" t="n">
        <f aca="false">IF($A101="",0,SUMIFS(Purchases!$F:$F,Purchases!$G:$G,$A101))</f>
        <v>0</v>
      </c>
      <c r="D101" s="23" t="n">
        <f aca="false">IF($A101="",0,IFERROR('Scheme Register'!$H101,0))</f>
        <v>0</v>
      </c>
      <c r="E101" s="22" t="n">
        <f aca="false">$C101*$D101</f>
        <v>0</v>
      </c>
      <c r="F101" s="22" t="n">
        <f aca="false">IF($A101="",0,IFERROR('Scheme Register'!$I101,0))</f>
        <v>0</v>
      </c>
      <c r="G101" s="22" t="n">
        <f aca="false">IF($F101=0,$E101,MIN($E101,$F101))</f>
        <v>0</v>
      </c>
      <c r="H101" s="22" t="n">
        <f aca="false">IF($A101="",0,SUMIFS(Claims!$D:$D,Claims!$B:$B,$A101))</f>
        <v>0</v>
      </c>
      <c r="I101" s="22" t="n">
        <f aca="false">IF($A101="",0,SUMIFS(Settlements!$D:$D,Settlements!$F:$F,$A101))</f>
        <v>0</v>
      </c>
      <c r="J101" s="22" t="n">
        <f aca="false">MAX(0,$G101-$H101)</f>
        <v>0</v>
      </c>
      <c r="K101" s="20" t="n">
        <f aca="true">IF($A101="",0,IFERROR('Scheme Register'!$K101-TODAY(),0))</f>
        <v>0</v>
      </c>
    </row>
    <row r="102" customFormat="false" ht="15" hidden="false" customHeight="false" outlineLevel="0" collapsed="false">
      <c r="A102" s="24" t="n">
        <f aca="false">'Scheme Register'!$A102</f>
        <v>0</v>
      </c>
      <c r="B102" s="24" t="n">
        <f aca="false">'Scheme Register'!$B102</f>
        <v>0</v>
      </c>
      <c r="C102" s="25" t="n">
        <f aca="false">IF($A102="",0,SUMIFS(Purchases!$F:$F,Purchases!$G:$G,$A102))</f>
        <v>0</v>
      </c>
      <c r="D102" s="26" t="n">
        <f aca="false">IF($A102="",0,IFERROR('Scheme Register'!$H102,0))</f>
        <v>0</v>
      </c>
      <c r="E102" s="25" t="n">
        <f aca="false">$C102*$D102</f>
        <v>0</v>
      </c>
      <c r="F102" s="25" t="n">
        <f aca="false">IF($A102="",0,IFERROR('Scheme Register'!$I102,0))</f>
        <v>0</v>
      </c>
      <c r="G102" s="25" t="n">
        <f aca="false">IF($F102=0,$E102,MIN($E102,$F102))</f>
        <v>0</v>
      </c>
      <c r="H102" s="25" t="n">
        <f aca="false">IF($A102="",0,SUMIFS(Claims!$D:$D,Claims!$B:$B,$A102))</f>
        <v>0</v>
      </c>
      <c r="I102" s="25" t="n">
        <f aca="false">IF($A102="",0,SUMIFS(Settlements!$D:$D,Settlements!$F:$F,$A102))</f>
        <v>0</v>
      </c>
      <c r="J102" s="25" t="n">
        <f aca="false">MAX(0,$G102-$H102)</f>
        <v>0</v>
      </c>
      <c r="K102" s="27" t="n">
        <f aca="true">IF($A102="",0,IFERROR('Scheme Register'!$K102-TODAY(),0))</f>
        <v>0</v>
      </c>
    </row>
    <row r="103" customFormat="false" ht="15" hidden="false" customHeight="false" outlineLevel="0" collapsed="false">
      <c r="A103" s="21" t="n">
        <f aca="false">'Scheme Register'!$A103</f>
        <v>0</v>
      </c>
      <c r="B103" s="21" t="n">
        <f aca="false">'Scheme Register'!$B103</f>
        <v>0</v>
      </c>
      <c r="C103" s="22" t="n">
        <f aca="false">IF($A103="",0,SUMIFS(Purchases!$F:$F,Purchases!$G:$G,$A103))</f>
        <v>0</v>
      </c>
      <c r="D103" s="23" t="n">
        <f aca="false">IF($A103="",0,IFERROR('Scheme Register'!$H103,0))</f>
        <v>0</v>
      </c>
      <c r="E103" s="22" t="n">
        <f aca="false">$C103*$D103</f>
        <v>0</v>
      </c>
      <c r="F103" s="22" t="n">
        <f aca="false">IF($A103="",0,IFERROR('Scheme Register'!$I103,0))</f>
        <v>0</v>
      </c>
      <c r="G103" s="22" t="n">
        <f aca="false">IF($F103=0,$E103,MIN($E103,$F103))</f>
        <v>0</v>
      </c>
      <c r="H103" s="22" t="n">
        <f aca="false">IF($A103="",0,SUMIFS(Claims!$D:$D,Claims!$B:$B,$A103))</f>
        <v>0</v>
      </c>
      <c r="I103" s="22" t="n">
        <f aca="false">IF($A103="",0,SUMIFS(Settlements!$D:$D,Settlements!$F:$F,$A103))</f>
        <v>0</v>
      </c>
      <c r="J103" s="22" t="n">
        <f aca="false">MAX(0,$G103-$H103)</f>
        <v>0</v>
      </c>
      <c r="K103" s="20" t="n">
        <f aca="true">IF($A103="",0,IFERROR('Scheme Register'!$K103-TODAY(),0))</f>
        <v>0</v>
      </c>
    </row>
    <row r="104" customFormat="false" ht="15" hidden="false" customHeight="false" outlineLevel="0" collapsed="false">
      <c r="A104" s="24" t="n">
        <f aca="false">'Scheme Register'!$A104</f>
        <v>0</v>
      </c>
      <c r="B104" s="24" t="n">
        <f aca="false">'Scheme Register'!$B104</f>
        <v>0</v>
      </c>
      <c r="C104" s="25" t="n">
        <f aca="false">IF($A104="",0,SUMIFS(Purchases!$F:$F,Purchases!$G:$G,$A104))</f>
        <v>0</v>
      </c>
      <c r="D104" s="26" t="n">
        <f aca="false">IF($A104="",0,IFERROR('Scheme Register'!$H104,0))</f>
        <v>0</v>
      </c>
      <c r="E104" s="25" t="n">
        <f aca="false">$C104*$D104</f>
        <v>0</v>
      </c>
      <c r="F104" s="25" t="n">
        <f aca="false">IF($A104="",0,IFERROR('Scheme Register'!$I104,0))</f>
        <v>0</v>
      </c>
      <c r="G104" s="25" t="n">
        <f aca="false">IF($F104=0,$E104,MIN($E104,$F104))</f>
        <v>0</v>
      </c>
      <c r="H104" s="25" t="n">
        <f aca="false">IF($A104="",0,SUMIFS(Claims!$D:$D,Claims!$B:$B,$A104))</f>
        <v>0</v>
      </c>
      <c r="I104" s="25" t="n">
        <f aca="false">IF($A104="",0,SUMIFS(Settlements!$D:$D,Settlements!$F:$F,$A104))</f>
        <v>0</v>
      </c>
      <c r="J104" s="25" t="n">
        <f aca="false">MAX(0,$G104-$H104)</f>
        <v>0</v>
      </c>
      <c r="K104" s="27" t="n">
        <f aca="true">IF($A104="",0,IFERROR('Scheme Register'!$K104-TODAY(),0))</f>
        <v>0</v>
      </c>
    </row>
    <row r="105" customFormat="false" ht="15" hidden="false" customHeight="false" outlineLevel="0" collapsed="false">
      <c r="A105" s="21" t="n">
        <f aca="false">'Scheme Register'!$A105</f>
        <v>0</v>
      </c>
      <c r="B105" s="21" t="n">
        <f aca="false">'Scheme Register'!$B105</f>
        <v>0</v>
      </c>
      <c r="C105" s="22" t="n">
        <f aca="false">IF($A105="",0,SUMIFS(Purchases!$F:$F,Purchases!$G:$G,$A105))</f>
        <v>0</v>
      </c>
      <c r="D105" s="23" t="n">
        <f aca="false">IF($A105="",0,IFERROR('Scheme Register'!$H105,0))</f>
        <v>0</v>
      </c>
      <c r="E105" s="22" t="n">
        <f aca="false">$C105*$D105</f>
        <v>0</v>
      </c>
      <c r="F105" s="22" t="n">
        <f aca="false">IF($A105="",0,IFERROR('Scheme Register'!$I105,0))</f>
        <v>0</v>
      </c>
      <c r="G105" s="22" t="n">
        <f aca="false">IF($F105=0,$E105,MIN($E105,$F105))</f>
        <v>0</v>
      </c>
      <c r="H105" s="22" t="n">
        <f aca="false">IF($A105="",0,SUMIFS(Claims!$D:$D,Claims!$B:$B,$A105))</f>
        <v>0</v>
      </c>
      <c r="I105" s="22" t="n">
        <f aca="false">IF($A105="",0,SUMIFS(Settlements!$D:$D,Settlements!$F:$F,$A105))</f>
        <v>0</v>
      </c>
      <c r="J105" s="22" t="n">
        <f aca="false">MAX(0,$G105-$H105)</f>
        <v>0</v>
      </c>
      <c r="K105" s="20" t="n">
        <f aca="true">IF($A105="",0,IFERROR('Scheme Register'!$K105-TODAY(),0))</f>
        <v>0</v>
      </c>
    </row>
    <row r="106" customFormat="false" ht="15" hidden="false" customHeight="false" outlineLevel="0" collapsed="false">
      <c r="A106" s="24" t="n">
        <f aca="false">'Scheme Register'!$A106</f>
        <v>0</v>
      </c>
      <c r="B106" s="24" t="n">
        <f aca="false">'Scheme Register'!$B106</f>
        <v>0</v>
      </c>
      <c r="C106" s="25" t="n">
        <f aca="false">IF($A106="",0,SUMIFS(Purchases!$F:$F,Purchases!$G:$G,$A106))</f>
        <v>0</v>
      </c>
      <c r="D106" s="26" t="n">
        <f aca="false">IF($A106="",0,IFERROR('Scheme Register'!$H106,0))</f>
        <v>0</v>
      </c>
      <c r="E106" s="25" t="n">
        <f aca="false">$C106*$D106</f>
        <v>0</v>
      </c>
      <c r="F106" s="25" t="n">
        <f aca="false">IF($A106="",0,IFERROR('Scheme Register'!$I106,0))</f>
        <v>0</v>
      </c>
      <c r="G106" s="25" t="n">
        <f aca="false">IF($F106=0,$E106,MIN($E106,$F106))</f>
        <v>0</v>
      </c>
      <c r="H106" s="25" t="n">
        <f aca="false">IF($A106="",0,SUMIFS(Claims!$D:$D,Claims!$B:$B,$A106))</f>
        <v>0</v>
      </c>
      <c r="I106" s="25" t="n">
        <f aca="false">IF($A106="",0,SUMIFS(Settlements!$D:$D,Settlements!$F:$F,$A106))</f>
        <v>0</v>
      </c>
      <c r="J106" s="25" t="n">
        <f aca="false">MAX(0,$G106-$H106)</f>
        <v>0</v>
      </c>
      <c r="K106" s="27" t="n">
        <f aca="true">IF($A106="",0,IFERROR('Scheme Register'!$K106-TODAY(),0))</f>
        <v>0</v>
      </c>
    </row>
    <row r="107" customFormat="false" ht="15" hidden="false" customHeight="false" outlineLevel="0" collapsed="false">
      <c r="A107" s="21" t="n">
        <f aca="false">'Scheme Register'!$A107</f>
        <v>0</v>
      </c>
      <c r="B107" s="21" t="n">
        <f aca="false">'Scheme Register'!$B107</f>
        <v>0</v>
      </c>
      <c r="C107" s="22" t="n">
        <f aca="false">IF($A107="",0,SUMIFS(Purchases!$F:$F,Purchases!$G:$G,$A107))</f>
        <v>0</v>
      </c>
      <c r="D107" s="23" t="n">
        <f aca="false">IF($A107="",0,IFERROR('Scheme Register'!$H107,0))</f>
        <v>0</v>
      </c>
      <c r="E107" s="22" t="n">
        <f aca="false">$C107*$D107</f>
        <v>0</v>
      </c>
      <c r="F107" s="22" t="n">
        <f aca="false">IF($A107="",0,IFERROR('Scheme Register'!$I107,0))</f>
        <v>0</v>
      </c>
      <c r="G107" s="22" t="n">
        <f aca="false">IF($F107=0,$E107,MIN($E107,$F107))</f>
        <v>0</v>
      </c>
      <c r="H107" s="22" t="n">
        <f aca="false">IF($A107="",0,SUMIFS(Claims!$D:$D,Claims!$B:$B,$A107))</f>
        <v>0</v>
      </c>
      <c r="I107" s="22" t="n">
        <f aca="false">IF($A107="",0,SUMIFS(Settlements!$D:$D,Settlements!$F:$F,$A107))</f>
        <v>0</v>
      </c>
      <c r="J107" s="22" t="n">
        <f aca="false">MAX(0,$G107-$H107)</f>
        <v>0</v>
      </c>
      <c r="K107" s="20" t="n">
        <f aca="true">IF($A107="",0,IFERROR('Scheme Register'!$K107-TODAY(),0))</f>
        <v>0</v>
      </c>
    </row>
    <row r="108" customFormat="false" ht="15" hidden="false" customHeight="false" outlineLevel="0" collapsed="false">
      <c r="A108" s="24" t="n">
        <f aca="false">'Scheme Register'!$A108</f>
        <v>0</v>
      </c>
      <c r="B108" s="24" t="n">
        <f aca="false">'Scheme Register'!$B108</f>
        <v>0</v>
      </c>
      <c r="C108" s="25" t="n">
        <f aca="false">IF($A108="",0,SUMIFS(Purchases!$F:$F,Purchases!$G:$G,$A108))</f>
        <v>0</v>
      </c>
      <c r="D108" s="26" t="n">
        <f aca="false">IF($A108="",0,IFERROR('Scheme Register'!$H108,0))</f>
        <v>0</v>
      </c>
      <c r="E108" s="25" t="n">
        <f aca="false">$C108*$D108</f>
        <v>0</v>
      </c>
      <c r="F108" s="25" t="n">
        <f aca="false">IF($A108="",0,IFERROR('Scheme Register'!$I108,0))</f>
        <v>0</v>
      </c>
      <c r="G108" s="25" t="n">
        <f aca="false">IF($F108=0,$E108,MIN($E108,$F108))</f>
        <v>0</v>
      </c>
      <c r="H108" s="25" t="n">
        <f aca="false">IF($A108="",0,SUMIFS(Claims!$D:$D,Claims!$B:$B,$A108))</f>
        <v>0</v>
      </c>
      <c r="I108" s="25" t="n">
        <f aca="false">IF($A108="",0,SUMIFS(Settlements!$D:$D,Settlements!$F:$F,$A108))</f>
        <v>0</v>
      </c>
      <c r="J108" s="25" t="n">
        <f aca="false">MAX(0,$G108-$H108)</f>
        <v>0</v>
      </c>
      <c r="K108" s="27" t="n">
        <f aca="true">IF($A108="",0,IFERROR('Scheme Register'!$K108-TODAY(),0))</f>
        <v>0</v>
      </c>
    </row>
    <row r="109" customFormat="false" ht="15" hidden="false" customHeight="false" outlineLevel="0" collapsed="false">
      <c r="A109" s="21" t="n">
        <f aca="false">'Scheme Register'!$A109</f>
        <v>0</v>
      </c>
      <c r="B109" s="21" t="n">
        <f aca="false">'Scheme Register'!$B109</f>
        <v>0</v>
      </c>
      <c r="C109" s="22" t="n">
        <f aca="false">IF($A109="",0,SUMIFS(Purchases!$F:$F,Purchases!$G:$G,$A109))</f>
        <v>0</v>
      </c>
      <c r="D109" s="23" t="n">
        <f aca="false">IF($A109="",0,IFERROR('Scheme Register'!$H109,0))</f>
        <v>0</v>
      </c>
      <c r="E109" s="22" t="n">
        <f aca="false">$C109*$D109</f>
        <v>0</v>
      </c>
      <c r="F109" s="22" t="n">
        <f aca="false">IF($A109="",0,IFERROR('Scheme Register'!$I109,0))</f>
        <v>0</v>
      </c>
      <c r="G109" s="22" t="n">
        <f aca="false">IF($F109=0,$E109,MIN($E109,$F109))</f>
        <v>0</v>
      </c>
      <c r="H109" s="22" t="n">
        <f aca="false">IF($A109="",0,SUMIFS(Claims!$D:$D,Claims!$B:$B,$A109))</f>
        <v>0</v>
      </c>
      <c r="I109" s="22" t="n">
        <f aca="false">IF($A109="",0,SUMIFS(Settlements!$D:$D,Settlements!$F:$F,$A109))</f>
        <v>0</v>
      </c>
      <c r="J109" s="22" t="n">
        <f aca="false">MAX(0,$G109-$H109)</f>
        <v>0</v>
      </c>
      <c r="K109" s="20" t="n">
        <f aca="true">IF($A109="",0,IFERROR('Scheme Register'!$K109-TODAY(),0))</f>
        <v>0</v>
      </c>
    </row>
    <row r="110" customFormat="false" ht="15" hidden="false" customHeight="false" outlineLevel="0" collapsed="false">
      <c r="A110" s="24" t="n">
        <f aca="false">'Scheme Register'!$A110</f>
        <v>0</v>
      </c>
      <c r="B110" s="24" t="n">
        <f aca="false">'Scheme Register'!$B110</f>
        <v>0</v>
      </c>
      <c r="C110" s="25" t="n">
        <f aca="false">IF($A110="",0,SUMIFS(Purchases!$F:$F,Purchases!$G:$G,$A110))</f>
        <v>0</v>
      </c>
      <c r="D110" s="26" t="n">
        <f aca="false">IF($A110="",0,IFERROR('Scheme Register'!$H110,0))</f>
        <v>0</v>
      </c>
      <c r="E110" s="25" t="n">
        <f aca="false">$C110*$D110</f>
        <v>0</v>
      </c>
      <c r="F110" s="25" t="n">
        <f aca="false">IF($A110="",0,IFERROR('Scheme Register'!$I110,0))</f>
        <v>0</v>
      </c>
      <c r="G110" s="25" t="n">
        <f aca="false">IF($F110=0,$E110,MIN($E110,$F110))</f>
        <v>0</v>
      </c>
      <c r="H110" s="25" t="n">
        <f aca="false">IF($A110="",0,SUMIFS(Claims!$D:$D,Claims!$B:$B,$A110))</f>
        <v>0</v>
      </c>
      <c r="I110" s="25" t="n">
        <f aca="false">IF($A110="",0,SUMIFS(Settlements!$D:$D,Settlements!$F:$F,$A110))</f>
        <v>0</v>
      </c>
      <c r="J110" s="25" t="n">
        <f aca="false">MAX(0,$G110-$H110)</f>
        <v>0</v>
      </c>
      <c r="K110" s="27" t="n">
        <f aca="true">IF($A110="",0,IFERROR('Scheme Register'!$K110-TODAY(),0))</f>
        <v>0</v>
      </c>
    </row>
    <row r="111" customFormat="false" ht="15" hidden="false" customHeight="false" outlineLevel="0" collapsed="false">
      <c r="A111" s="21" t="n">
        <f aca="false">'Scheme Register'!$A111</f>
        <v>0</v>
      </c>
      <c r="B111" s="21" t="n">
        <f aca="false">'Scheme Register'!$B111</f>
        <v>0</v>
      </c>
      <c r="C111" s="22" t="n">
        <f aca="false">IF($A111="",0,SUMIFS(Purchases!$F:$F,Purchases!$G:$G,$A111))</f>
        <v>0</v>
      </c>
      <c r="D111" s="23" t="n">
        <f aca="false">IF($A111="",0,IFERROR('Scheme Register'!$H111,0))</f>
        <v>0</v>
      </c>
      <c r="E111" s="22" t="n">
        <f aca="false">$C111*$D111</f>
        <v>0</v>
      </c>
      <c r="F111" s="22" t="n">
        <f aca="false">IF($A111="",0,IFERROR('Scheme Register'!$I111,0))</f>
        <v>0</v>
      </c>
      <c r="G111" s="22" t="n">
        <f aca="false">IF($F111=0,$E111,MIN($E111,$F111))</f>
        <v>0</v>
      </c>
      <c r="H111" s="22" t="n">
        <f aca="false">IF($A111="",0,SUMIFS(Claims!$D:$D,Claims!$B:$B,$A111))</f>
        <v>0</v>
      </c>
      <c r="I111" s="22" t="n">
        <f aca="false">IF($A111="",0,SUMIFS(Settlements!$D:$D,Settlements!$F:$F,$A111))</f>
        <v>0</v>
      </c>
      <c r="J111" s="22" t="n">
        <f aca="false">MAX(0,$G111-$H111)</f>
        <v>0</v>
      </c>
      <c r="K111" s="20" t="n">
        <f aca="true">IF($A111="",0,IFERROR('Scheme Register'!$K111-TODAY(),0))</f>
        <v>0</v>
      </c>
    </row>
    <row r="112" customFormat="false" ht="15" hidden="false" customHeight="false" outlineLevel="0" collapsed="false">
      <c r="A112" s="24" t="n">
        <f aca="false">'Scheme Register'!$A112</f>
        <v>0</v>
      </c>
      <c r="B112" s="24" t="n">
        <f aca="false">'Scheme Register'!$B112</f>
        <v>0</v>
      </c>
      <c r="C112" s="25" t="n">
        <f aca="false">IF($A112="",0,SUMIFS(Purchases!$F:$F,Purchases!$G:$G,$A112))</f>
        <v>0</v>
      </c>
      <c r="D112" s="26" t="n">
        <f aca="false">IF($A112="",0,IFERROR('Scheme Register'!$H112,0))</f>
        <v>0</v>
      </c>
      <c r="E112" s="25" t="n">
        <f aca="false">$C112*$D112</f>
        <v>0</v>
      </c>
      <c r="F112" s="25" t="n">
        <f aca="false">IF($A112="",0,IFERROR('Scheme Register'!$I112,0))</f>
        <v>0</v>
      </c>
      <c r="G112" s="25" t="n">
        <f aca="false">IF($F112=0,$E112,MIN($E112,$F112))</f>
        <v>0</v>
      </c>
      <c r="H112" s="25" t="n">
        <f aca="false">IF($A112="",0,SUMIFS(Claims!$D:$D,Claims!$B:$B,$A112))</f>
        <v>0</v>
      </c>
      <c r="I112" s="25" t="n">
        <f aca="false">IF($A112="",0,SUMIFS(Settlements!$D:$D,Settlements!$F:$F,$A112))</f>
        <v>0</v>
      </c>
      <c r="J112" s="25" t="n">
        <f aca="false">MAX(0,$G112-$H112)</f>
        <v>0</v>
      </c>
      <c r="K112" s="27" t="n">
        <f aca="true">IF($A112="",0,IFERROR('Scheme Register'!$K112-TODAY(),0))</f>
        <v>0</v>
      </c>
    </row>
    <row r="113" customFormat="false" ht="15" hidden="false" customHeight="false" outlineLevel="0" collapsed="false">
      <c r="A113" s="21" t="n">
        <f aca="false">'Scheme Register'!$A113</f>
        <v>0</v>
      </c>
      <c r="B113" s="21" t="n">
        <f aca="false">'Scheme Register'!$B113</f>
        <v>0</v>
      </c>
      <c r="C113" s="22" t="n">
        <f aca="false">IF($A113="",0,SUMIFS(Purchases!$F:$F,Purchases!$G:$G,$A113))</f>
        <v>0</v>
      </c>
      <c r="D113" s="23" t="n">
        <f aca="false">IF($A113="",0,IFERROR('Scheme Register'!$H113,0))</f>
        <v>0</v>
      </c>
      <c r="E113" s="22" t="n">
        <f aca="false">$C113*$D113</f>
        <v>0</v>
      </c>
      <c r="F113" s="22" t="n">
        <f aca="false">IF($A113="",0,IFERROR('Scheme Register'!$I113,0))</f>
        <v>0</v>
      </c>
      <c r="G113" s="22" t="n">
        <f aca="false">IF($F113=0,$E113,MIN($E113,$F113))</f>
        <v>0</v>
      </c>
      <c r="H113" s="22" t="n">
        <f aca="false">IF($A113="",0,SUMIFS(Claims!$D:$D,Claims!$B:$B,$A113))</f>
        <v>0</v>
      </c>
      <c r="I113" s="22" t="n">
        <f aca="false">IF($A113="",0,SUMIFS(Settlements!$D:$D,Settlements!$F:$F,$A113))</f>
        <v>0</v>
      </c>
      <c r="J113" s="22" t="n">
        <f aca="false">MAX(0,$G113-$H113)</f>
        <v>0</v>
      </c>
      <c r="K113" s="20" t="n">
        <f aca="true">IF($A113="",0,IFERROR('Scheme Register'!$K113-TODAY(),0))</f>
        <v>0</v>
      </c>
    </row>
    <row r="114" customFormat="false" ht="15" hidden="false" customHeight="false" outlineLevel="0" collapsed="false">
      <c r="A114" s="24" t="n">
        <f aca="false">'Scheme Register'!$A114</f>
        <v>0</v>
      </c>
      <c r="B114" s="24" t="n">
        <f aca="false">'Scheme Register'!$B114</f>
        <v>0</v>
      </c>
      <c r="C114" s="25" t="n">
        <f aca="false">IF($A114="",0,SUMIFS(Purchases!$F:$F,Purchases!$G:$G,$A114))</f>
        <v>0</v>
      </c>
      <c r="D114" s="26" t="n">
        <f aca="false">IF($A114="",0,IFERROR('Scheme Register'!$H114,0))</f>
        <v>0</v>
      </c>
      <c r="E114" s="25" t="n">
        <f aca="false">$C114*$D114</f>
        <v>0</v>
      </c>
      <c r="F114" s="25" t="n">
        <f aca="false">IF($A114="",0,IFERROR('Scheme Register'!$I114,0))</f>
        <v>0</v>
      </c>
      <c r="G114" s="25" t="n">
        <f aca="false">IF($F114=0,$E114,MIN($E114,$F114))</f>
        <v>0</v>
      </c>
      <c r="H114" s="25" t="n">
        <f aca="false">IF($A114="",0,SUMIFS(Claims!$D:$D,Claims!$B:$B,$A114))</f>
        <v>0</v>
      </c>
      <c r="I114" s="25" t="n">
        <f aca="false">IF($A114="",0,SUMIFS(Settlements!$D:$D,Settlements!$F:$F,$A114))</f>
        <v>0</v>
      </c>
      <c r="J114" s="25" t="n">
        <f aca="false">MAX(0,$G114-$H114)</f>
        <v>0</v>
      </c>
      <c r="K114" s="27" t="n">
        <f aca="true">IF($A114="",0,IFERROR('Scheme Register'!$K114-TODAY(),0))</f>
        <v>0</v>
      </c>
    </row>
    <row r="115" customFormat="false" ht="15" hidden="false" customHeight="false" outlineLevel="0" collapsed="false">
      <c r="A115" s="21" t="n">
        <f aca="false">'Scheme Register'!$A115</f>
        <v>0</v>
      </c>
      <c r="B115" s="21" t="n">
        <f aca="false">'Scheme Register'!$B115</f>
        <v>0</v>
      </c>
      <c r="C115" s="22" t="n">
        <f aca="false">IF($A115="",0,SUMIFS(Purchases!$F:$F,Purchases!$G:$G,$A115))</f>
        <v>0</v>
      </c>
      <c r="D115" s="23" t="n">
        <f aca="false">IF($A115="",0,IFERROR('Scheme Register'!$H115,0))</f>
        <v>0</v>
      </c>
      <c r="E115" s="22" t="n">
        <f aca="false">$C115*$D115</f>
        <v>0</v>
      </c>
      <c r="F115" s="22" t="n">
        <f aca="false">IF($A115="",0,IFERROR('Scheme Register'!$I115,0))</f>
        <v>0</v>
      </c>
      <c r="G115" s="22" t="n">
        <f aca="false">IF($F115=0,$E115,MIN($E115,$F115))</f>
        <v>0</v>
      </c>
      <c r="H115" s="22" t="n">
        <f aca="false">IF($A115="",0,SUMIFS(Claims!$D:$D,Claims!$B:$B,$A115))</f>
        <v>0</v>
      </c>
      <c r="I115" s="22" t="n">
        <f aca="false">IF($A115="",0,SUMIFS(Settlements!$D:$D,Settlements!$F:$F,$A115))</f>
        <v>0</v>
      </c>
      <c r="J115" s="22" t="n">
        <f aca="false">MAX(0,$G115-$H115)</f>
        <v>0</v>
      </c>
      <c r="K115" s="20" t="n">
        <f aca="true">IF($A115="",0,IFERROR('Scheme Register'!$K115-TODAY(),0))</f>
        <v>0</v>
      </c>
    </row>
    <row r="116" customFormat="false" ht="15" hidden="false" customHeight="false" outlineLevel="0" collapsed="false">
      <c r="A116" s="24" t="n">
        <f aca="false">'Scheme Register'!$A116</f>
        <v>0</v>
      </c>
      <c r="B116" s="24" t="n">
        <f aca="false">'Scheme Register'!$B116</f>
        <v>0</v>
      </c>
      <c r="C116" s="25" t="n">
        <f aca="false">IF($A116="",0,SUMIFS(Purchases!$F:$F,Purchases!$G:$G,$A116))</f>
        <v>0</v>
      </c>
      <c r="D116" s="26" t="n">
        <f aca="false">IF($A116="",0,IFERROR('Scheme Register'!$H116,0))</f>
        <v>0</v>
      </c>
      <c r="E116" s="25" t="n">
        <f aca="false">$C116*$D116</f>
        <v>0</v>
      </c>
      <c r="F116" s="25" t="n">
        <f aca="false">IF($A116="",0,IFERROR('Scheme Register'!$I116,0))</f>
        <v>0</v>
      </c>
      <c r="G116" s="25" t="n">
        <f aca="false">IF($F116=0,$E116,MIN($E116,$F116))</f>
        <v>0</v>
      </c>
      <c r="H116" s="25" t="n">
        <f aca="false">IF($A116="",0,SUMIFS(Claims!$D:$D,Claims!$B:$B,$A116))</f>
        <v>0</v>
      </c>
      <c r="I116" s="25" t="n">
        <f aca="false">IF($A116="",0,SUMIFS(Settlements!$D:$D,Settlements!$F:$F,$A116))</f>
        <v>0</v>
      </c>
      <c r="J116" s="25" t="n">
        <f aca="false">MAX(0,$G116-$H116)</f>
        <v>0</v>
      </c>
      <c r="K116" s="27" t="n">
        <f aca="true">IF($A116="",0,IFERROR('Scheme Register'!$K116-TODAY(),0))</f>
        <v>0</v>
      </c>
    </row>
    <row r="117" customFormat="false" ht="15" hidden="false" customHeight="false" outlineLevel="0" collapsed="false">
      <c r="A117" s="21" t="n">
        <f aca="false">'Scheme Register'!$A117</f>
        <v>0</v>
      </c>
      <c r="B117" s="21" t="n">
        <f aca="false">'Scheme Register'!$B117</f>
        <v>0</v>
      </c>
      <c r="C117" s="22" t="n">
        <f aca="false">IF($A117="",0,SUMIFS(Purchases!$F:$F,Purchases!$G:$G,$A117))</f>
        <v>0</v>
      </c>
      <c r="D117" s="23" t="n">
        <f aca="false">IF($A117="",0,IFERROR('Scheme Register'!$H117,0))</f>
        <v>0</v>
      </c>
      <c r="E117" s="22" t="n">
        <f aca="false">$C117*$D117</f>
        <v>0</v>
      </c>
      <c r="F117" s="22" t="n">
        <f aca="false">IF($A117="",0,IFERROR('Scheme Register'!$I117,0))</f>
        <v>0</v>
      </c>
      <c r="G117" s="22" t="n">
        <f aca="false">IF($F117=0,$E117,MIN($E117,$F117))</f>
        <v>0</v>
      </c>
      <c r="H117" s="22" t="n">
        <f aca="false">IF($A117="",0,SUMIFS(Claims!$D:$D,Claims!$B:$B,$A117))</f>
        <v>0</v>
      </c>
      <c r="I117" s="22" t="n">
        <f aca="false">IF($A117="",0,SUMIFS(Settlements!$D:$D,Settlements!$F:$F,$A117))</f>
        <v>0</v>
      </c>
      <c r="J117" s="22" t="n">
        <f aca="false">MAX(0,$G117-$H117)</f>
        <v>0</v>
      </c>
      <c r="K117" s="20" t="n">
        <f aca="true">IF($A117="",0,IFERROR('Scheme Register'!$K117-TODAY(),0))</f>
        <v>0</v>
      </c>
    </row>
    <row r="118" customFormat="false" ht="15" hidden="false" customHeight="false" outlineLevel="0" collapsed="false">
      <c r="A118" s="24" t="n">
        <f aca="false">'Scheme Register'!$A118</f>
        <v>0</v>
      </c>
      <c r="B118" s="24" t="n">
        <f aca="false">'Scheme Register'!$B118</f>
        <v>0</v>
      </c>
      <c r="C118" s="25" t="n">
        <f aca="false">IF($A118="",0,SUMIFS(Purchases!$F:$F,Purchases!$G:$G,$A118))</f>
        <v>0</v>
      </c>
      <c r="D118" s="26" t="n">
        <f aca="false">IF($A118="",0,IFERROR('Scheme Register'!$H118,0))</f>
        <v>0</v>
      </c>
      <c r="E118" s="25" t="n">
        <f aca="false">$C118*$D118</f>
        <v>0</v>
      </c>
      <c r="F118" s="25" t="n">
        <f aca="false">IF($A118="",0,IFERROR('Scheme Register'!$I118,0))</f>
        <v>0</v>
      </c>
      <c r="G118" s="25" t="n">
        <f aca="false">IF($F118=0,$E118,MIN($E118,$F118))</f>
        <v>0</v>
      </c>
      <c r="H118" s="25" t="n">
        <f aca="false">IF($A118="",0,SUMIFS(Claims!$D:$D,Claims!$B:$B,$A118))</f>
        <v>0</v>
      </c>
      <c r="I118" s="25" t="n">
        <f aca="false">IF($A118="",0,SUMIFS(Settlements!$D:$D,Settlements!$F:$F,$A118))</f>
        <v>0</v>
      </c>
      <c r="J118" s="25" t="n">
        <f aca="false">MAX(0,$G118-$H118)</f>
        <v>0</v>
      </c>
      <c r="K118" s="27" t="n">
        <f aca="true">IF($A118="",0,IFERROR('Scheme Register'!$K118-TODAY(),0))</f>
        <v>0</v>
      </c>
    </row>
    <row r="119" customFormat="false" ht="15" hidden="false" customHeight="false" outlineLevel="0" collapsed="false">
      <c r="A119" s="21" t="n">
        <f aca="false">'Scheme Register'!$A119</f>
        <v>0</v>
      </c>
      <c r="B119" s="21" t="n">
        <f aca="false">'Scheme Register'!$B119</f>
        <v>0</v>
      </c>
      <c r="C119" s="22" t="n">
        <f aca="false">IF($A119="",0,SUMIFS(Purchases!$F:$F,Purchases!$G:$G,$A119))</f>
        <v>0</v>
      </c>
      <c r="D119" s="23" t="n">
        <f aca="false">IF($A119="",0,IFERROR('Scheme Register'!$H119,0))</f>
        <v>0</v>
      </c>
      <c r="E119" s="22" t="n">
        <f aca="false">$C119*$D119</f>
        <v>0</v>
      </c>
      <c r="F119" s="22" t="n">
        <f aca="false">IF($A119="",0,IFERROR('Scheme Register'!$I119,0))</f>
        <v>0</v>
      </c>
      <c r="G119" s="22" t="n">
        <f aca="false">IF($F119=0,$E119,MIN($E119,$F119))</f>
        <v>0</v>
      </c>
      <c r="H119" s="22" t="n">
        <f aca="false">IF($A119="",0,SUMIFS(Claims!$D:$D,Claims!$B:$B,$A119))</f>
        <v>0</v>
      </c>
      <c r="I119" s="22" t="n">
        <f aca="false">IF($A119="",0,SUMIFS(Settlements!$D:$D,Settlements!$F:$F,$A119))</f>
        <v>0</v>
      </c>
      <c r="J119" s="22" t="n">
        <f aca="false">MAX(0,$G119-$H119)</f>
        <v>0</v>
      </c>
      <c r="K119" s="20" t="n">
        <f aca="true">IF($A119="",0,IFERROR('Scheme Register'!$K119-TODAY(),0))</f>
        <v>0</v>
      </c>
    </row>
    <row r="120" customFormat="false" ht="15" hidden="false" customHeight="false" outlineLevel="0" collapsed="false">
      <c r="A120" s="24" t="n">
        <f aca="false">'Scheme Register'!$A120</f>
        <v>0</v>
      </c>
      <c r="B120" s="24" t="n">
        <f aca="false">'Scheme Register'!$B120</f>
        <v>0</v>
      </c>
      <c r="C120" s="25" t="n">
        <f aca="false">IF($A120="",0,SUMIFS(Purchases!$F:$F,Purchases!$G:$G,$A120))</f>
        <v>0</v>
      </c>
      <c r="D120" s="26" t="n">
        <f aca="false">IF($A120="",0,IFERROR('Scheme Register'!$H120,0))</f>
        <v>0</v>
      </c>
      <c r="E120" s="25" t="n">
        <f aca="false">$C120*$D120</f>
        <v>0</v>
      </c>
      <c r="F120" s="25" t="n">
        <f aca="false">IF($A120="",0,IFERROR('Scheme Register'!$I120,0))</f>
        <v>0</v>
      </c>
      <c r="G120" s="25" t="n">
        <f aca="false">IF($F120=0,$E120,MIN($E120,$F120))</f>
        <v>0</v>
      </c>
      <c r="H120" s="25" t="n">
        <f aca="false">IF($A120="",0,SUMIFS(Claims!$D:$D,Claims!$B:$B,$A120))</f>
        <v>0</v>
      </c>
      <c r="I120" s="25" t="n">
        <f aca="false">IF($A120="",0,SUMIFS(Settlements!$D:$D,Settlements!$F:$F,$A120))</f>
        <v>0</v>
      </c>
      <c r="J120" s="25" t="n">
        <f aca="false">MAX(0,$G120-$H120)</f>
        <v>0</v>
      </c>
      <c r="K120" s="27" t="n">
        <f aca="true">IF($A120="",0,IFERROR('Scheme Register'!$K120-TODAY(),0))</f>
        <v>0</v>
      </c>
    </row>
    <row r="121" customFormat="false" ht="15" hidden="false" customHeight="false" outlineLevel="0" collapsed="false">
      <c r="A121" s="21" t="n">
        <f aca="false">'Scheme Register'!$A121</f>
        <v>0</v>
      </c>
      <c r="B121" s="21" t="n">
        <f aca="false">'Scheme Register'!$B121</f>
        <v>0</v>
      </c>
      <c r="C121" s="22" t="n">
        <f aca="false">IF($A121="",0,SUMIFS(Purchases!$F:$F,Purchases!$G:$G,$A121))</f>
        <v>0</v>
      </c>
      <c r="D121" s="23" t="n">
        <f aca="false">IF($A121="",0,IFERROR('Scheme Register'!$H121,0))</f>
        <v>0</v>
      </c>
      <c r="E121" s="22" t="n">
        <f aca="false">$C121*$D121</f>
        <v>0</v>
      </c>
      <c r="F121" s="22" t="n">
        <f aca="false">IF($A121="",0,IFERROR('Scheme Register'!$I121,0))</f>
        <v>0</v>
      </c>
      <c r="G121" s="22" t="n">
        <f aca="false">IF($F121=0,$E121,MIN($E121,$F121))</f>
        <v>0</v>
      </c>
      <c r="H121" s="22" t="n">
        <f aca="false">IF($A121="",0,SUMIFS(Claims!$D:$D,Claims!$B:$B,$A121))</f>
        <v>0</v>
      </c>
      <c r="I121" s="22" t="n">
        <f aca="false">IF($A121="",0,SUMIFS(Settlements!$D:$D,Settlements!$F:$F,$A121))</f>
        <v>0</v>
      </c>
      <c r="J121" s="22" t="n">
        <f aca="false">MAX(0,$G121-$H121)</f>
        <v>0</v>
      </c>
      <c r="K121" s="20" t="n">
        <f aca="true">IF($A121="",0,IFERROR('Scheme Register'!$K121-TODAY(),0))</f>
        <v>0</v>
      </c>
    </row>
    <row r="122" customFormat="false" ht="15" hidden="false" customHeight="false" outlineLevel="0" collapsed="false">
      <c r="A122" s="24" t="n">
        <f aca="false">'Scheme Register'!$A122</f>
        <v>0</v>
      </c>
      <c r="B122" s="24" t="n">
        <f aca="false">'Scheme Register'!$B122</f>
        <v>0</v>
      </c>
      <c r="C122" s="25" t="n">
        <f aca="false">IF($A122="",0,SUMIFS(Purchases!$F:$F,Purchases!$G:$G,$A122))</f>
        <v>0</v>
      </c>
      <c r="D122" s="26" t="n">
        <f aca="false">IF($A122="",0,IFERROR('Scheme Register'!$H122,0))</f>
        <v>0</v>
      </c>
      <c r="E122" s="25" t="n">
        <f aca="false">$C122*$D122</f>
        <v>0</v>
      </c>
      <c r="F122" s="25" t="n">
        <f aca="false">IF($A122="",0,IFERROR('Scheme Register'!$I122,0))</f>
        <v>0</v>
      </c>
      <c r="G122" s="25" t="n">
        <f aca="false">IF($F122=0,$E122,MIN($E122,$F122))</f>
        <v>0</v>
      </c>
      <c r="H122" s="25" t="n">
        <f aca="false">IF($A122="",0,SUMIFS(Claims!$D:$D,Claims!$B:$B,$A122))</f>
        <v>0</v>
      </c>
      <c r="I122" s="25" t="n">
        <f aca="false">IF($A122="",0,SUMIFS(Settlements!$D:$D,Settlements!$F:$F,$A122))</f>
        <v>0</v>
      </c>
      <c r="J122" s="25" t="n">
        <f aca="false">MAX(0,$G122-$H122)</f>
        <v>0</v>
      </c>
      <c r="K122" s="27" t="n">
        <f aca="true">IF($A122="",0,IFERROR('Scheme Register'!$K122-TODAY(),0))</f>
        <v>0</v>
      </c>
    </row>
    <row r="123" customFormat="false" ht="15" hidden="false" customHeight="false" outlineLevel="0" collapsed="false">
      <c r="A123" s="21" t="n">
        <f aca="false">'Scheme Register'!$A123</f>
        <v>0</v>
      </c>
      <c r="B123" s="21" t="n">
        <f aca="false">'Scheme Register'!$B123</f>
        <v>0</v>
      </c>
      <c r="C123" s="22" t="n">
        <f aca="false">IF($A123="",0,SUMIFS(Purchases!$F:$F,Purchases!$G:$G,$A123))</f>
        <v>0</v>
      </c>
      <c r="D123" s="23" t="n">
        <f aca="false">IF($A123="",0,IFERROR('Scheme Register'!$H123,0))</f>
        <v>0</v>
      </c>
      <c r="E123" s="22" t="n">
        <f aca="false">$C123*$D123</f>
        <v>0</v>
      </c>
      <c r="F123" s="22" t="n">
        <f aca="false">IF($A123="",0,IFERROR('Scheme Register'!$I123,0))</f>
        <v>0</v>
      </c>
      <c r="G123" s="22" t="n">
        <f aca="false">IF($F123=0,$E123,MIN($E123,$F123))</f>
        <v>0</v>
      </c>
      <c r="H123" s="22" t="n">
        <f aca="false">IF($A123="",0,SUMIFS(Claims!$D:$D,Claims!$B:$B,$A123))</f>
        <v>0</v>
      </c>
      <c r="I123" s="22" t="n">
        <f aca="false">IF($A123="",0,SUMIFS(Settlements!$D:$D,Settlements!$F:$F,$A123))</f>
        <v>0</v>
      </c>
      <c r="J123" s="22" t="n">
        <f aca="false">MAX(0,$G123-$H123)</f>
        <v>0</v>
      </c>
      <c r="K123" s="20" t="n">
        <f aca="true">IF($A123="",0,IFERROR('Scheme Register'!$K123-TODAY(),0))</f>
        <v>0</v>
      </c>
    </row>
    <row r="124" customFormat="false" ht="15" hidden="false" customHeight="false" outlineLevel="0" collapsed="false">
      <c r="A124" s="24" t="n">
        <f aca="false">'Scheme Register'!$A124</f>
        <v>0</v>
      </c>
      <c r="B124" s="24" t="n">
        <f aca="false">'Scheme Register'!$B124</f>
        <v>0</v>
      </c>
      <c r="C124" s="25" t="n">
        <f aca="false">IF($A124="",0,SUMIFS(Purchases!$F:$F,Purchases!$G:$G,$A124))</f>
        <v>0</v>
      </c>
      <c r="D124" s="26" t="n">
        <f aca="false">IF($A124="",0,IFERROR('Scheme Register'!$H124,0))</f>
        <v>0</v>
      </c>
      <c r="E124" s="25" t="n">
        <f aca="false">$C124*$D124</f>
        <v>0</v>
      </c>
      <c r="F124" s="25" t="n">
        <f aca="false">IF($A124="",0,IFERROR('Scheme Register'!$I124,0))</f>
        <v>0</v>
      </c>
      <c r="G124" s="25" t="n">
        <f aca="false">IF($F124=0,$E124,MIN($E124,$F124))</f>
        <v>0</v>
      </c>
      <c r="H124" s="25" t="n">
        <f aca="false">IF($A124="",0,SUMIFS(Claims!$D:$D,Claims!$B:$B,$A124))</f>
        <v>0</v>
      </c>
      <c r="I124" s="25" t="n">
        <f aca="false">IF($A124="",0,SUMIFS(Settlements!$D:$D,Settlements!$F:$F,$A124))</f>
        <v>0</v>
      </c>
      <c r="J124" s="25" t="n">
        <f aca="false">MAX(0,$G124-$H124)</f>
        <v>0</v>
      </c>
      <c r="K124" s="27" t="n">
        <f aca="true">IF($A124="",0,IFERROR('Scheme Register'!$K124-TODAY(),0))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20"/>
    <col collapsed="false" customWidth="true" hidden="false" outlineLevel="0" max="4" min="4" style="0" width="34"/>
    <col collapsed="false" customWidth="true" hidden="false" outlineLevel="0" max="5" min="5" style="0" width="18"/>
  </cols>
  <sheetData>
    <row r="1" customFormat="false" ht="17.35" hidden="false" customHeight="false" outlineLevel="0" collapsed="false">
      <c r="A1" s="1" t="s">
        <v>125</v>
      </c>
    </row>
    <row r="2" customFormat="false" ht="15" hidden="false" customHeight="false" outlineLevel="0" collapsed="false">
      <c r="A2" s="2" t="s">
        <v>126</v>
      </c>
    </row>
    <row r="4" customFormat="false" ht="15" hidden="false" customHeight="false" outlineLevel="0" collapsed="false">
      <c r="A4" s="28" t="s">
        <v>127</v>
      </c>
      <c r="D4" s="29" t="s">
        <v>128</v>
      </c>
    </row>
    <row r="5" customFormat="false" ht="27.75" hidden="false" customHeight="true" outlineLevel="0" collapsed="false">
      <c r="A5" s="21" t="s">
        <v>129</v>
      </c>
      <c r="B5" s="30" t="n">
        <f aca="false">SUM(Entitlement!$G$5:$G$124)</f>
        <v>36680</v>
      </c>
      <c r="D5" s="31" t="s">
        <v>130</v>
      </c>
      <c r="E5" s="32" t="n">
        <f aca="false">SUMPRODUCT((Entitlement!$K$5:$K$124&lt;=15)*(Entitlement!$K$5:$K$124&gt;0)*(Entitlement!$J$5:$J$124&gt;0))</f>
        <v>0</v>
      </c>
    </row>
    <row r="6" customFormat="false" ht="27.75" hidden="false" customHeight="true" outlineLevel="0" collapsed="false">
      <c r="A6" s="21" t="s">
        <v>131</v>
      </c>
      <c r="B6" s="30" t="n">
        <f aca="false">SUM(Claims!$D$5:$D$124)</f>
        <v>26705</v>
      </c>
      <c r="D6" s="31" t="s">
        <v>132</v>
      </c>
      <c r="E6" s="33" t="n">
        <f aca="false">SUMPRODUCT((Entitlement!$K$5:$K$124&lt;=15)*(Entitlement!$K$5:$K$124&gt;0)*Entitlement!$J$5:$J$124)</f>
        <v>0</v>
      </c>
    </row>
    <row r="7" customFormat="false" ht="27.75" hidden="false" customHeight="true" outlineLevel="0" collapsed="false">
      <c r="A7" s="21" t="s">
        <v>133</v>
      </c>
      <c r="B7" s="30" t="n">
        <f aca="false">SUM(Settlements!$D$5:$D$124)</f>
        <v>25480</v>
      </c>
      <c r="D7" s="31" t="s">
        <v>134</v>
      </c>
      <c r="E7" s="32" t="n">
        <f aca="false">SUMPRODUCT((Entitlement!$K$5:$K$124&lt;0)*(Entitlement!$J$5:$J$124&gt;0))</f>
        <v>0</v>
      </c>
    </row>
    <row r="8" customFormat="false" ht="27.75" hidden="false" customHeight="true" outlineLevel="0" collapsed="false">
      <c r="A8" s="34" t="s">
        <v>135</v>
      </c>
      <c r="B8" s="35" t="n">
        <f aca="false">MAX(0,$B$5-$B$6)</f>
        <v>9975</v>
      </c>
      <c r="D8" s="31" t="s">
        <v>136</v>
      </c>
      <c r="E8" s="33" t="n">
        <f aca="false">SUMPRODUCT((Entitlement!$K$5:$K$124&lt;0)*Entitlement!$J$5:$J$124)</f>
        <v>0</v>
      </c>
    </row>
    <row r="9" customFormat="false" ht="27.75" hidden="false" customHeight="true" outlineLevel="0" collapsed="false">
      <c r="A9" s="21" t="s">
        <v>137</v>
      </c>
      <c r="B9" s="30" t="n">
        <f aca="false">MAX(0,$B$6-$B$7)</f>
        <v>1225</v>
      </c>
      <c r="D9" s="31" t="s">
        <v>138</v>
      </c>
      <c r="E9" s="32" t="n">
        <f aca="false">SUMPRODUCT((Settlements!$A$5:$A$124&lt;&gt;"")*(Settlements!$G$5:$G$124="Unmatched"))</f>
        <v>0</v>
      </c>
    </row>
    <row r="10" customFormat="false" ht="15" hidden="false" customHeight="false" outlineLevel="0" collapsed="false">
      <c r="A10" s="21" t="s">
        <v>139</v>
      </c>
      <c r="B10" s="30" t="n">
        <f aca="false">SUM(Settlements!$H$5:$H$124)</f>
        <v>1225</v>
      </c>
    </row>
    <row r="11" customFormat="false" ht="15" hidden="false" customHeight="false" outlineLevel="0" collapsed="false">
      <c r="A11" s="21" t="s">
        <v>140</v>
      </c>
      <c r="B11" s="36" t="n">
        <f aca="false">IFERROR($B$7/$B$5,0)</f>
        <v>0.694656488549618</v>
      </c>
    </row>
    <row r="12" customFormat="false" ht="15" hidden="false" customHeight="false" outlineLevel="0" collapsed="false">
      <c r="D12" s="2" t="s">
        <v>141</v>
      </c>
    </row>
    <row r="13" customFormat="false" ht="15" hidden="false" customHeight="false" outlineLevel="0" collapsed="false">
      <c r="A13" s="28" t="s">
        <v>142</v>
      </c>
      <c r="D13" s="2" t="s">
        <v>143</v>
      </c>
    </row>
    <row r="14" customFormat="false" ht="15" hidden="false" customHeight="false" outlineLevel="0" collapsed="false">
      <c r="A14" s="21" t="s">
        <v>144</v>
      </c>
      <c r="B14" s="22" t="n">
        <f aca="false">SUMIFS(Claims!$D$5:$D$124,Claims!$G$5:$G$124,"&gt;=0",Claims!$G$5:$G$124,"&lt;=30")</f>
        <v>0</v>
      </c>
    </row>
    <row r="15" customFormat="false" ht="15" hidden="false" customHeight="false" outlineLevel="0" collapsed="false">
      <c r="A15" s="21" t="s">
        <v>145</v>
      </c>
      <c r="B15" s="22" t="n">
        <f aca="false">SUMIFS(Claims!$D$5:$D$124,Claims!$G$5:$G$124,"&gt;=31",Claims!$G$5:$G$124,"&lt;=60")</f>
        <v>0</v>
      </c>
    </row>
    <row r="16" customFormat="false" ht="15" hidden="false" customHeight="false" outlineLevel="0" collapsed="false">
      <c r="A16" s="21" t="s">
        <v>146</v>
      </c>
      <c r="B16" s="22" t="n">
        <f aca="false">SUMIFS(Claims!$D$5:$D$124,Claims!$G$5:$G$124,"&gt;=61",Claims!$G$5:$G$124,"&lt;=90")</f>
        <v>0</v>
      </c>
    </row>
    <row r="17" customFormat="false" ht="15" hidden="false" customHeight="false" outlineLevel="0" collapsed="false">
      <c r="A17" s="37" t="s">
        <v>147</v>
      </c>
      <c r="B17" s="35" t="n">
        <f aca="false">SUMIFS(Claims!$D$5:$D$124,Claims!$G$5:$G$124,"&gt;90")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2026-08-24T02:31:48Z</dcterms:created>
  <dc:creator>openpyxl</dc:creator>
  <dc:description/>
  <dc:language>en-US</dc:language>
  <cp:lastModifiedBy/>
  <dcterms:modified xsi:type="dcterms:W3CDTF">2026-08-24T02:31:49Z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