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t landing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₹&quot;#,##0.00;(&quot;₹&quot;#,##0.00);&quot;-&quot;"/>
    <numFmt numFmtId="165" formatCode="#,##0;(#,##0);&quot;-&quot;"/>
    <numFmt numFmtId="166" formatCode="&quot;₹&quot;#,##0;(&quot;₹&quot;#,##0);&quot;-&quot;"/>
  </numFmts>
  <fonts count="12">
    <font>
      <name val="Calibri"/>
      <family val="2"/>
      <color theme="1"/>
      <sz val="11"/>
      <scheme val="minor"/>
    </font>
    <font>
      <name val="Arial"/>
      <b val="1"/>
      <color rgb="000F766E"/>
      <sz val="14"/>
    </font>
    <font>
      <name val="Arial"/>
      <i val="1"/>
      <color rgb="005A6B68"/>
      <sz val="10"/>
    </font>
    <font>
      <name val="Arial"/>
      <b val="1"/>
      <color rgb="000F766E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5A6B68"/>
      <sz val="9"/>
    </font>
    <font>
      <name val="Arial"/>
      <b val="1"/>
      <color rgb="00000000"/>
      <sz val="10"/>
    </font>
    <font>
      <name val="Arial"/>
      <b val="1"/>
      <color rgb="00A3541B"/>
      <sz val="10"/>
    </font>
    <font>
      <name val="Arial"/>
      <color rgb="000000FF"/>
      <sz val="9"/>
    </font>
    <font>
      <name val="Arial"/>
      <color rgb="00000000"/>
      <sz val="9"/>
    </font>
    <font>
      <name val="Arial"/>
      <i val="1"/>
      <color rgb="000000FF"/>
      <sz val="9"/>
    </font>
  </fonts>
  <fills count="3">
    <fill>
      <patternFill/>
    </fill>
    <fill>
      <patternFill patternType="gray125"/>
    </fill>
    <fill>
      <patternFill patternType="solid">
        <fgColor rgb="00FFF6CC"/>
      </patternFill>
    </fill>
  </fills>
  <borders count="2">
    <border>
      <left/>
      <right/>
      <top/>
      <bottom/>
      <diagonal/>
    </border>
    <border>
      <left style="thin">
        <color rgb="00DDE4E2"/>
      </left>
      <right style="thin">
        <color rgb="00DDE4E2"/>
      </right>
      <top style="thin">
        <color rgb="00DDE4E2"/>
      </top>
      <bottom style="thin">
        <color rgb="00DDE4E2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2" borderId="1" pivotButton="0" quotePrefix="0" xfId="0"/>
    <xf numFmtId="0" fontId="6" fillId="0" borderId="0" applyAlignment="1" pivotButton="0" quotePrefix="0" xfId="0">
      <alignment vertical="center" wrapText="1"/>
    </xf>
    <xf numFmtId="165" fontId="5" fillId="2" borderId="1" pivotButton="0" quotePrefix="0" xfId="0"/>
    <xf numFmtId="10" fontId="5" fillId="2" borderId="1" pivotButton="0" quotePrefix="0" xfId="0"/>
    <xf numFmtId="166" fontId="5" fillId="2" borderId="1" pivotButton="0" quotePrefix="0" xfId="0"/>
    <xf numFmtId="166" fontId="4" fillId="0" borderId="1" pivotButton="0" quotePrefix="0" xfId="0"/>
    <xf numFmtId="0" fontId="7" fillId="0" borderId="1" pivotButton="0" quotePrefix="0" xfId="0"/>
    <xf numFmtId="166" fontId="7" fillId="0" borderId="1" pivotButton="0" quotePrefix="0" xfId="0"/>
    <xf numFmtId="165" fontId="4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164" fontId="4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10" fontId="8" fillId="0" borderId="1" pivotButton="0" quotePrefix="0" xfId="0"/>
    <xf numFmtId="10" fontId="4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4" customWidth="1" min="3" max="3"/>
    <col width="62" customWidth="1" min="4" max="4"/>
  </cols>
  <sheetData>
    <row r="1">
      <c r="A1" s="1" t="inlineStr">
        <is>
          <t>Net Landing Cost Calculator</t>
        </is>
      </c>
    </row>
    <row r="2">
      <c r="A2" s="2" t="inlineStr">
        <is>
          <t>What a case actually costs you, once every scheme, credit and charge has landed.</t>
        </is>
      </c>
    </row>
    <row r="4">
      <c r="A4" s="3" t="inlineStr">
        <is>
          <t>INPUTS — type in the yellow cells only</t>
        </is>
      </c>
    </row>
    <row r="5">
      <c r="A5" s="4" t="inlineStr">
        <is>
          <t>List price per unit (₹)</t>
        </is>
      </c>
      <c r="B5" s="5" t="n">
        <v>1000</v>
      </c>
      <c r="D5" s="6" t="inlineStr">
        <is>
          <t>Gross list or PTD before any discount.</t>
        </is>
      </c>
    </row>
    <row r="6">
      <c r="A6" s="4" t="inlineStr">
        <is>
          <t>Quantity purchased (paid units)</t>
        </is>
      </c>
      <c r="B6" s="7" t="n">
        <v>100</v>
      </c>
      <c r="D6" s="6" t="inlineStr">
        <is>
          <t>Units you actually pay for.</t>
        </is>
      </c>
    </row>
    <row r="7">
      <c r="A7" s="4" t="inlineStr">
        <is>
          <t>On-invoice trade discount %</t>
        </is>
      </c>
      <c r="B7" s="8" t="n">
        <v>0.05</v>
      </c>
      <c r="D7" s="6" t="inlineStr">
        <is>
          <t>Deducted at billing.</t>
        </is>
      </c>
    </row>
    <row r="8">
      <c r="A8" s="4" t="inlineStr">
        <is>
          <t>Scheme: paid units in the offer</t>
        </is>
      </c>
      <c r="B8" s="7" t="n">
        <v>10</v>
      </c>
      <c r="D8" s="6" t="inlineStr">
        <is>
          <t>The 10 in a 10+1. Enter 0 if there is no free-goods scheme.</t>
        </is>
      </c>
    </row>
    <row r="9">
      <c r="A9" s="4" t="inlineStr">
        <is>
          <t>Scheme: free units in the offer</t>
        </is>
      </c>
      <c r="B9" s="7" t="n">
        <v>1</v>
      </c>
      <c r="D9" s="6" t="inlineStr">
        <is>
          <t>The 1 in a 10+1.</t>
        </is>
      </c>
    </row>
    <row r="10">
      <c r="A10" s="4" t="inlineStr">
        <is>
          <t>Cash discount % for early payment</t>
        </is>
      </c>
      <c r="B10" s="8" t="n">
        <v>0.02</v>
      </c>
      <c r="D10" s="6" t="inlineStr">
        <is>
          <t>Only if you actually take it.</t>
        </is>
      </c>
    </row>
    <row r="11">
      <c r="A11" s="4" t="inlineStr">
        <is>
          <t>Expected off-invoice scheme % (QPS/TOD)</t>
        </is>
      </c>
      <c r="B11" s="8" t="n">
        <v>0.02</v>
      </c>
      <c r="D11" s="6" t="inlineStr">
        <is>
          <t>Applied to invoice value. Your expected rate, not the top slab.</t>
        </is>
      </c>
    </row>
    <row r="12">
      <c r="A12" s="4" t="inlineStr">
        <is>
          <t>Freight borne by you (₹ total)</t>
        </is>
      </c>
      <c r="B12" s="9" t="n">
        <v>1500</v>
      </c>
      <c r="D12" s="6" t="inlineStr">
        <is>
          <t>Leave 0 if the company pays.</t>
        </is>
      </c>
    </row>
    <row r="13">
      <c r="A13" s="4" t="inlineStr">
        <is>
          <t>Expiry / damage allowance received (₹)</t>
        </is>
      </c>
      <c r="B13" s="9" t="n">
        <v>800</v>
      </c>
      <c r="D13" s="6" t="inlineStr">
        <is>
          <t>A credit you receive. Reduces cost.</t>
        </is>
      </c>
    </row>
    <row r="14">
      <c r="A14" s="4" t="inlineStr">
        <is>
          <t>Days saved by paying early</t>
        </is>
      </c>
      <c r="B14" s="7" t="n">
        <v>23</v>
      </c>
      <c r="D14" s="6" t="inlineStr">
        <is>
          <t>Used only for the annualised cash discount return.</t>
        </is>
      </c>
    </row>
    <row r="16">
      <c r="A16" s="3" t="inlineStr">
        <is>
          <t>CALCULATION</t>
        </is>
      </c>
    </row>
    <row r="17">
      <c r="A17" s="4" t="inlineStr">
        <is>
          <t>Gross value (₹)</t>
        </is>
      </c>
      <c r="B17" s="10">
        <f>$B$5*$B$6</f>
        <v>100000</v>
      </c>
      <c r="D17" s="6" t="inlineStr">
        <is>
          <t>List price × paid quantity.</t>
        </is>
      </c>
    </row>
    <row r="18">
      <c r="A18" s="4" t="inlineStr">
        <is>
          <t>Less on-invoice trade discount (₹)</t>
        </is>
      </c>
      <c r="B18" s="10">
        <f>-$B$17*$B$7</f>
        <v>-5000.0</v>
      </c>
      <c r="D18" s="6" t="inlineStr"/>
    </row>
    <row r="19">
      <c r="A19" s="11" t="inlineStr">
        <is>
          <t>Invoice value (₹)</t>
        </is>
      </c>
      <c r="B19" s="12">
        <f>$B$17+$B$18</f>
        <v>95000.0</v>
      </c>
      <c r="D19" s="6" t="inlineStr">
        <is>
          <t>What the invoice says you owe, before tax.</t>
        </is>
      </c>
    </row>
    <row r="20">
      <c r="A20" s="4" t="inlineStr">
        <is>
          <t>Units actually received</t>
        </is>
      </c>
      <c r="B20" s="13">
        <f>IF($B$8=0,$B$6,$B$6+ROUNDDOWN($B$6/$B$8,0)*$B$9)</f>
        <v>110</v>
      </c>
      <c r="D20" s="6" t="inlineStr">
        <is>
          <t>Paid units plus free units earned. This is the number most costing systems get wrong.</t>
        </is>
      </c>
    </row>
    <row r="21">
      <c r="A21" s="4" t="inlineStr">
        <is>
          <t>Less off-invoice scheme credit (₹)</t>
        </is>
      </c>
      <c r="B21" s="10">
        <f>-$B$19*$B$11</f>
        <v>-1900.0</v>
      </c>
      <c r="D21" s="6" t="inlineStr">
        <is>
          <t>Settled later by credit note — only if you claim it.</t>
        </is>
      </c>
    </row>
    <row r="22">
      <c r="A22" s="4" t="inlineStr">
        <is>
          <t>Less cash discount (₹)</t>
        </is>
      </c>
      <c r="B22" s="10">
        <f>-$B$19*$B$10</f>
        <v>-1900.0</v>
      </c>
      <c r="D22" s="6" t="inlineStr"/>
    </row>
    <row r="23">
      <c r="A23" s="4" t="inlineStr">
        <is>
          <t>Add freight (₹)</t>
        </is>
      </c>
      <c r="B23" s="10">
        <f>$B$12</f>
        <v>1500</v>
      </c>
      <c r="D23" s="6" t="inlineStr"/>
    </row>
    <row r="24">
      <c r="A24" s="4" t="inlineStr">
        <is>
          <t>Less expiry / damage allowance (₹)</t>
        </is>
      </c>
      <c r="B24" s="10">
        <f>-$B$13</f>
        <v>-800</v>
      </c>
      <c r="D24" s="6" t="inlineStr"/>
    </row>
    <row r="25">
      <c r="A25" s="11" t="inlineStr">
        <is>
          <t>Net landing value (₹)</t>
        </is>
      </c>
      <c r="B25" s="12">
        <f>$B$19+$B$21+$B$22+$B$23+$B$24</f>
        <v>91900.0</v>
      </c>
      <c r="D25" s="6" t="inlineStr"/>
    </row>
    <row r="27">
      <c r="A27" s="3" t="inlineStr">
        <is>
          <t>RESULT</t>
        </is>
      </c>
    </row>
    <row r="28">
      <c r="A28" s="14" t="inlineStr">
        <is>
          <t>Net landing cost per unit (₹)</t>
        </is>
      </c>
      <c r="B28" s="15">
        <f>IFERROR($B$25/$B$20,0)</f>
        <v>835.4545454545</v>
      </c>
      <c r="D28" s="6" t="inlineStr">
        <is>
          <t>The real number. Use this for pricing, not the invoice.</t>
        </is>
      </c>
    </row>
    <row r="29">
      <c r="A29" s="4" t="inlineStr">
        <is>
          <t>Invoice-only cost per unit (₹)</t>
        </is>
      </c>
      <c r="B29" s="16">
        <f>IFERROR($B$19/$B$6,0)</f>
        <v>950.0</v>
      </c>
      <c r="D29" s="6" t="inlineStr">
        <is>
          <t>What most people use — invoice value divided by paid units.</t>
        </is>
      </c>
    </row>
    <row r="30">
      <c r="A30" s="17" t="inlineStr">
        <is>
          <t>Gap per unit (₹)</t>
        </is>
      </c>
      <c r="B30" s="18">
        <f>$B$29-$B$28</f>
        <v>114.5454545455</v>
      </c>
      <c r="D30" s="6" t="inlineStr">
        <is>
          <t>How wrong the invoice-only number is.</t>
        </is>
      </c>
    </row>
    <row r="31">
      <c r="A31" s="17" t="inlineStr">
        <is>
          <t>Gap as % of list price</t>
        </is>
      </c>
      <c r="B31" s="19">
        <f>IFERROR($B$30/$B$5,0)</f>
        <v>0.1145454545</v>
      </c>
      <c r="D31" s="6" t="inlineStr">
        <is>
          <t>In a 6-8% margin business, compare this to your gross margin.</t>
        </is>
      </c>
    </row>
    <row r="32">
      <c r="A32" s="4" t="inlineStr">
        <is>
          <t>Effective scheme discount %</t>
        </is>
      </c>
      <c r="B32" s="20">
        <f>IFERROR($B$9/($B$8+$B$9),0)</f>
        <v>0.0909090909</v>
      </c>
      <c r="D32" s="6" t="inlineStr">
        <is>
          <t>A 10+1 is 9.09%, not 10%. You pay for 10 and receive 11.</t>
        </is>
      </c>
    </row>
    <row r="33">
      <c r="A33" s="4" t="inlineStr">
        <is>
          <t>Cash discount, annualised return</t>
        </is>
      </c>
      <c r="B33" s="20">
        <f>IFERROR(($B$10/(1-$B$10))*(365/$B$14),0)</f>
        <v>0.3238686779</v>
      </c>
      <c r="D33" s="6" t="inlineStr">
        <is>
          <t>Compare to your cost of funds. If this is higher, taking it is one of the best returns available to you.</t>
        </is>
      </c>
    </row>
    <row r="35">
      <c r="A35" s="2" t="inlineStr">
        <is>
          <t>Worked example loaded above: 100 cases at ₹1,000 list settles at ₹835.45 a case — ₹114.55 below the ₹950 the invoice implies.</t>
        </is>
      </c>
    </row>
    <row r="37">
      <c r="A37" s="21" t="inlineStr">
        <is>
          <t>Blue text = you type here.</t>
        </is>
      </c>
    </row>
    <row r="38">
      <c r="A38" s="22" t="inlineStr">
        <is>
          <t>Black text = calculated, do not overwrite.</t>
        </is>
      </c>
    </row>
    <row r="39">
      <c r="A39" s="22" t="inlineStr">
        <is>
          <t>Yellow fill = key assumption.</t>
        </is>
      </c>
    </row>
    <row r="40">
      <c r="A40" s="23" t="inlineStr">
        <is>
          <t>Italic blue rows are EXAMPLES — delete them before you start.</t>
        </is>
      </c>
    </row>
    <row r="42">
      <c r="A42" s="2" t="inlineStr">
        <is>
          <t>Assumption: GST is excluded. Where input tax credit is fully recoverable it is working capital, not cost. Where credit is reversed or blocked, add it as a separate line.</t>
        </is>
      </c>
    </row>
    <row r="43">
      <c r="A43" s="2" t="inlineStr">
        <is>
          <t>Source of all figures: entered by the user. This sheet computes, it does not fetch.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2026-08-24T02:31:49Z</dcterms:created>
  <dcterms:modified xmlns:dcterms="http://purl.org/dc/terms/" xmlns:xsi="http://www.w3.org/2001/XMLSchema-instance" xsi:type="dcterms:W3CDTF">2026-08-24T02:31:49Z</dcterms:modified>
</cp:coreProperties>
</file>